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J:\Manchester\2025\250095\Design\Planning\Planning App Docs\"/>
    </mc:Choice>
  </mc:AlternateContent>
  <xr:revisionPtr revIDLastSave="0" documentId="13_ncr:1_{0DA6BBBF-FA8B-4F55-8AB0-A6BCAA59C9E2}" xr6:coauthVersionLast="47" xr6:coauthVersionMax="47" xr10:uidLastSave="{00000000-0000-0000-0000-000000000000}"/>
  <bookViews>
    <workbookView xWindow="-120" yWindow="-120" windowWidth="29040" windowHeight="15720" tabRatio="854" activeTab="1" xr2:uid="{FEEB3C12-4D01-45AB-B75F-E4C3A97355B9}"/>
  </bookViews>
  <sheets>
    <sheet name="Intro" sheetId="12" r:id="rId1"/>
    <sheet name="Resi - +10 homes" sheetId="1" r:id="rId2"/>
    <sheet name="Sheet1" sheetId="13" r:id="rId3"/>
  </sheets>
  <definedNames>
    <definedName name="_xlnm.Print_Area" localSheetId="0">Intro!$B$2:$E$7</definedName>
    <definedName name="_xlnm.Print_Area" localSheetId="1">'Resi - +10 homes'!$A$1:$E$52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1" l="1"/>
  <c r="E27" i="1"/>
  <c r="G9" i="1"/>
  <c r="F9" i="1"/>
  <c r="L26" i="1" l="1"/>
  <c r="K26" i="1"/>
  <c r="J26" i="1"/>
  <c r="I26" i="1"/>
  <c r="H26" i="1"/>
  <c r="G26" i="1"/>
  <c r="G29" i="1"/>
  <c r="H29" i="1"/>
  <c r="I29" i="1"/>
  <c r="J29" i="1"/>
  <c r="K29" i="1"/>
  <c r="L29" i="1"/>
  <c r="G28" i="1"/>
  <c r="H28" i="1"/>
  <c r="I28" i="1"/>
  <c r="J28" i="1"/>
  <c r="K28" i="1"/>
  <c r="L28" i="1"/>
  <c r="E28" i="1"/>
  <c r="F28" i="1"/>
  <c r="G27" i="1"/>
  <c r="H27" i="1"/>
  <c r="I27" i="1"/>
  <c r="J27" i="1"/>
  <c r="K27" i="1"/>
  <c r="L27" i="1"/>
  <c r="F27" i="1"/>
  <c r="F29" i="1"/>
  <c r="F26" i="1"/>
  <c r="E9" i="1"/>
  <c r="D9" i="1"/>
  <c r="B3" i="1"/>
  <c r="H9" i="1" l="1"/>
</calcChain>
</file>

<file path=xl/sharedStrings.xml><?xml version="1.0" encoding="utf-8"?>
<sst xmlns="http://schemas.openxmlformats.org/spreadsheetml/2006/main" count="189" uniqueCount="105">
  <si>
    <t>Project Name:</t>
  </si>
  <si>
    <t>Application ref:</t>
  </si>
  <si>
    <t>Exemption requested</t>
  </si>
  <si>
    <t>Fossil fuel free (yes/no)</t>
  </si>
  <si>
    <t>Low Carbon Heat Appraisal completed</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</si>
  <si>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</si>
  <si>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</si>
  <si>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Minimise energy 
demand</t>
  </si>
  <si>
    <t>Maximise 
energy 
efficiency</t>
  </si>
  <si>
    <t>Use low 
carbon 
energy</t>
  </si>
  <si>
    <t>Use 
renewable energy</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</si>
  <si>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</si>
  <si>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Offsets</t>
  </si>
  <si>
    <t>Material 2</t>
  </si>
  <si>
    <t>Material 3</t>
  </si>
  <si>
    <t>Total energy used (kWh/yr)</t>
  </si>
  <si>
    <t>Total energy generated on-site (kWh/yr)</t>
  </si>
  <si>
    <t>Form factor per building</t>
  </si>
  <si>
    <t>PV footprint area (% of ground floor space)</t>
  </si>
  <si>
    <t>Efficiency of heating system (SCOP)</t>
  </si>
  <si>
    <t>Target values</t>
  </si>
  <si>
    <t>Reduce overheating risk</t>
  </si>
  <si>
    <t xml:space="preserve">Minimise embodied carbon </t>
  </si>
  <si>
    <t>Predictive energy model</t>
  </si>
  <si>
    <t>Date:</t>
  </si>
  <si>
    <t>Yes</t>
  </si>
  <si>
    <t>Electric</t>
  </si>
  <si>
    <t xml:space="preserve"> - </t>
  </si>
  <si>
    <r>
      <t>Carbon content of heat (gCO</t>
    </r>
    <r>
      <rPr>
        <vertAlign val="subscript"/>
        <sz val="10"/>
        <color theme="1"/>
        <rFont val="Arial"/>
        <family val="2"/>
      </rPr>
      <t>2</t>
    </r>
    <r>
      <rPr>
        <sz val="10"/>
        <color theme="1"/>
        <rFont val="Arial"/>
        <family val="2"/>
      </rPr>
      <t>/kWh)</t>
    </r>
  </si>
  <si>
    <t>≤ 0.15</t>
  </si>
  <si>
    <t>≤ 1</t>
  </si>
  <si>
    <t>Building 1</t>
  </si>
  <si>
    <t>Building 2</t>
  </si>
  <si>
    <t>Building 3</t>
  </si>
  <si>
    <t>Building 4</t>
  </si>
  <si>
    <t>Building 5</t>
  </si>
  <si>
    <t>≤ 2</t>
  </si>
  <si>
    <t>≤ 100</t>
  </si>
  <si>
    <t>≥ 3.5</t>
  </si>
  <si>
    <t>≤ 35</t>
  </si>
  <si>
    <t>≤ 500-600</t>
  </si>
  <si>
    <t>≥ 40</t>
  </si>
  <si>
    <t>≤ 1 (triple)</t>
  </si>
  <si>
    <t>Building 6</t>
  </si>
  <si>
    <t>Building 7</t>
  </si>
  <si>
    <t>Building 8</t>
  </si>
  <si>
    <t>Building 9</t>
  </si>
  <si>
    <t>Building 10</t>
  </si>
  <si>
    <t xml:space="preserve"> + </t>
  </si>
  <si>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</si>
  <si>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Heat network suitability</t>
  </si>
  <si>
    <t xml:space="preserve">Calculation methodology used to calculate energy use intensity and confirmation that this covers all homes/blocks </t>
  </si>
  <si>
    <t xml:space="preserve">Calculation methodology used to calculate space heating demand and confirmation that this covers all homes/blocks </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</si>
  <si>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</si>
  <si>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If no, how many homes are cooled?</t>
  </si>
  <si>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</si>
  <si>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t>Has a CIBSE TM59 assessment been carried out using DSY2 and DSY3 weather files? Have any additional passive measures been included as a result?</t>
  </si>
  <si>
    <t>Have Part O overheating requirements been met without the use of mechanical cooling?</t>
  </si>
  <si>
    <t>Offset contribution (£)</t>
  </si>
  <si>
    <r>
      <t>≤ 15</t>
    </r>
    <r>
      <rPr>
        <i/>
        <sz val="11"/>
        <color theme="1"/>
        <rFont val="Arial"/>
        <family val="2"/>
      </rPr>
      <t xml:space="preserve"> (flats)
</t>
    </r>
    <r>
      <rPr>
        <b/>
        <i/>
        <sz val="11"/>
        <color theme="1"/>
        <rFont val="Arial"/>
        <family val="2"/>
      </rPr>
      <t>≤ 20 (</t>
    </r>
    <r>
      <rPr>
        <i/>
        <sz val="11"/>
        <color theme="1"/>
        <rFont val="Arial"/>
        <family val="2"/>
      </rPr>
      <t>houses)</t>
    </r>
  </si>
  <si>
    <r>
      <t>Space heating demand (kWh/m</t>
    </r>
    <r>
      <rPr>
        <b/>
        <vertAlign val="superscript"/>
        <sz val="11"/>
        <color theme="1"/>
        <rFont val="Arial"/>
        <family val="2"/>
      </rPr>
      <t xml:space="preserve">2 </t>
    </r>
    <r>
      <rPr>
        <b/>
        <sz val="11"/>
        <color theme="1"/>
        <rFont val="Arial"/>
        <family val="2"/>
      </rPr>
      <t>GIA/yr)</t>
    </r>
  </si>
  <si>
    <r>
      <t>Area (m</t>
    </r>
    <r>
      <rPr>
        <i/>
        <vertAlign val="superscript"/>
        <sz val="11"/>
        <color theme="1"/>
        <rFont val="Arial"/>
        <family val="2"/>
      </rPr>
      <t>2</t>
    </r>
    <r>
      <rPr>
        <i/>
        <sz val="11"/>
        <color theme="1"/>
        <rFont val="Arial"/>
        <family val="2"/>
      </rPr>
      <t>GIA)</t>
    </r>
  </si>
  <si>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</si>
  <si>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</si>
  <si>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</si>
  <si>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</si>
  <si>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</si>
  <si>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</si>
  <si>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</si>
  <si>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t>Version 2.0</t>
  </si>
  <si>
    <r>
      <t xml:space="preserve">Energy and Carbon Proforma
</t>
    </r>
    <r>
      <rPr>
        <sz val="14"/>
        <color theme="1"/>
        <rFont val="Arial"/>
        <family val="2"/>
      </rPr>
      <t>Introduction</t>
    </r>
    <r>
      <rPr>
        <sz val="11"/>
        <color theme="1"/>
        <rFont val="Arial"/>
        <family val="2"/>
      </rPr>
      <t xml:space="preserve">
</t>
    </r>
  </si>
  <si>
    <t>-</t>
  </si>
  <si>
    <t>Heating heat source</t>
  </si>
  <si>
    <t>Domestic Hot Water heat source</t>
  </si>
  <si>
    <t>Efficiency of domestic hot water system (SCOP)</t>
  </si>
  <si>
    <r>
      <t>Energy use intensity (kWh/m</t>
    </r>
    <r>
      <rPr>
        <b/>
        <vertAlign val="superscript"/>
        <sz val="11"/>
        <color theme="1"/>
        <rFont val="Arial"/>
        <family val="2"/>
      </rPr>
      <t xml:space="preserve">2 </t>
    </r>
    <r>
      <rPr>
        <b/>
        <sz val="11"/>
        <color theme="1"/>
        <rFont val="Arial"/>
        <family val="2"/>
      </rPr>
      <t xml:space="preserve">GIA/yr)
</t>
    </r>
    <r>
      <rPr>
        <i/>
        <sz val="10"/>
        <color theme="1"/>
        <rFont val="Arial"/>
        <family val="2"/>
      </rPr>
      <t>renewables should not be accounted for in the EUI calculation</t>
    </r>
  </si>
  <si>
    <r>
      <t>Life cycle carbon (kgCO</t>
    </r>
    <r>
      <rPr>
        <b/>
        <vertAlign val="subscript"/>
        <sz val="10"/>
        <color theme="0"/>
        <rFont val="Arial"/>
        <family val="2"/>
      </rPr>
      <t>2</t>
    </r>
    <r>
      <rPr>
        <b/>
        <sz val="10"/>
        <color theme="0"/>
        <rFont val="Arial"/>
        <family val="2"/>
      </rPr>
      <t>e/m</t>
    </r>
    <r>
      <rPr>
        <b/>
        <vertAlign val="superscript"/>
        <sz val="10"/>
        <color theme="0"/>
        <rFont val="Arial"/>
        <family val="2"/>
      </rPr>
      <t>2</t>
    </r>
    <r>
      <rPr>
        <b/>
        <sz val="10"/>
        <color theme="0"/>
        <rFont val="Arial"/>
        <family val="2"/>
      </rPr>
      <t xml:space="preserve">)
</t>
    </r>
    <r>
      <rPr>
        <sz val="10"/>
        <color theme="0"/>
        <rFont val="Arial"/>
        <family val="2"/>
      </rPr>
      <t xml:space="preserve">area weighted
</t>
    </r>
    <r>
      <rPr>
        <i/>
        <sz val="10"/>
        <color theme="0"/>
        <rFont val="Arial"/>
        <family val="2"/>
      </rPr>
      <t>for large major developments only</t>
    </r>
  </si>
  <si>
    <t>No. dwellings
 (per building)</t>
  </si>
  <si>
    <t>No. affordable dwellings
 (per building)</t>
  </si>
  <si>
    <t>Building ref. name</t>
  </si>
  <si>
    <t>Affordable dwellings?</t>
  </si>
  <si>
    <t xml:space="preserve"> Summary sitewide reporting table</t>
  </si>
  <si>
    <r>
      <t>Total resi building footprint area (m</t>
    </r>
    <r>
      <rPr>
        <b/>
        <vertAlign val="superscript"/>
        <sz val="10"/>
        <color theme="1"/>
        <rFont val="Arial"/>
        <family val="2"/>
      </rPr>
      <t>2</t>
    </r>
    <r>
      <rPr>
        <b/>
        <sz val="10"/>
        <color theme="1"/>
        <rFont val="Arial"/>
        <family val="2"/>
      </rPr>
      <t>)</t>
    </r>
  </si>
  <si>
    <r>
      <t>Total on-site PV area for resi (m</t>
    </r>
    <r>
      <rPr>
        <b/>
        <vertAlign val="superscript"/>
        <sz val="10"/>
        <color theme="1"/>
        <rFont val="Arial"/>
        <family val="2"/>
      </rPr>
      <t>2</t>
    </r>
    <r>
      <rPr>
        <b/>
        <sz val="10"/>
        <color theme="1"/>
        <rFont val="Arial"/>
        <family val="2"/>
      </rPr>
      <t>)</t>
    </r>
  </si>
  <si>
    <t xml:space="preserve">No. of resi buildings on site </t>
  </si>
  <si>
    <t>Sitewide PV footprint area (%fp)</t>
  </si>
  <si>
    <t>Peacock Centre &amp; Pipewell Avenue</t>
  </si>
  <si>
    <t>04.06.2026</t>
  </si>
  <si>
    <t>Apartments</t>
  </si>
  <si>
    <t>Chiltern</t>
  </si>
  <si>
    <t>Rendlesham</t>
  </si>
  <si>
    <t>H23.7</t>
  </si>
  <si>
    <t>H24.3</t>
  </si>
  <si>
    <t>Wychwood</t>
  </si>
  <si>
    <t>Corner Turner</t>
  </si>
  <si>
    <t>Whiteleaf</t>
  </si>
  <si>
    <t>SAP 10.2</t>
  </si>
  <si>
    <t>SAP</t>
  </si>
  <si>
    <t>YES</t>
  </si>
  <si>
    <t xml:space="preserve">Elec </t>
  </si>
  <si>
    <t>ASHP</t>
  </si>
  <si>
    <t>yes</t>
  </si>
  <si>
    <t>&gt;3.65</t>
  </si>
  <si>
    <t>No</t>
  </si>
  <si>
    <t>Yes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</si>
</sst>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sz val="11"/>
      <name val="Arial"/>
      <family val="2"/>
    </font>
    <font>
      <i/>
      <vertAlign val="superscript"/>
      <sz val="11"/>
      <color theme="1"/>
      <name val="Arial"/>
      <family val="2"/>
    </font>
    <font>
      <sz val="12"/>
      <color theme="1"/>
      <name val="Arial"/>
      <family val="2"/>
    </font>
    <font>
      <i/>
      <sz val="12"/>
      <color theme="1"/>
      <name val="Arial"/>
      <family val="2"/>
    </font>
    <font>
      <i/>
      <sz val="36"/>
      <color theme="0" tint="-0.249977111117893"/>
      <name val="Arial"/>
      <family val="2"/>
    </font>
    <font>
      <sz val="14"/>
      <color theme="1"/>
      <name val="Arial"/>
      <family val="2"/>
    </font>
    <font>
      <b/>
      <sz val="11"/>
      <color rgb="FFFF0000"/>
      <name val="Arial"/>
      <family val="2"/>
    </font>
    <font>
      <i/>
      <sz val="11"/>
      <name val="Arial"/>
      <family val="2"/>
    </font>
    <font>
      <b/>
      <vertAlign val="superscript"/>
      <sz val="10"/>
      <color theme="1"/>
      <name val="Arial"/>
      <family val="2"/>
    </font>
    <font>
      <b/>
      <sz val="10"/>
      <color theme="0"/>
      <name val="Arial"/>
      <family val="2"/>
    </font>
    <font>
      <b/>
      <vertAlign val="superscript"/>
      <sz val="10"/>
      <color theme="0"/>
      <name val="Arial"/>
      <family val="2"/>
    </font>
    <font>
      <sz val="10"/>
      <color theme="0"/>
      <name val="Arial"/>
      <family val="2"/>
    </font>
    <font>
      <b/>
      <vertAlign val="subscript"/>
      <sz val="10"/>
      <color theme="0"/>
      <name val="Arial"/>
      <family val="2"/>
    </font>
    <font>
      <i/>
      <sz val="10"/>
      <color theme="0"/>
      <name val="Arial"/>
      <family val="2"/>
    </font>
    <font>
      <b/>
      <sz val="10"/>
      <color rgb="FFFF0000"/>
      <name val="Arial"/>
      <family val="2"/>
    </font>
    <font>
      <sz val="11"/>
      <color theme="1"/>
      <name val="Calibri"/>
      <family val="2"/>
      <scheme val="minor"/>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
      <patternFill patternType="solid">
        <fgColor rgb="FFC6E6A2"/>
        <bgColor indexed="64"/>
      </patternFill>
    </fill>
  </fills>
  <borders count="62">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thin">
        <color indexed="64"/>
      </right>
      <top/>
      <bottom style="thin">
        <color indexed="64"/>
      </bottom>
      <diagonal/>
    </border>
    <border>
      <left/>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right/>
      <top style="hair">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s>
  <cellStyleXfs count="2">
    <xf numFmtId="0" fontId="0" fillId="0" borderId="0"/>
    <xf numFmtId="9" fontId="38" fillId="0" borderId="0" applyFont="0" applyFill="0" applyBorder="0" applyAlignment="0" applyProtection="0"/>
  </cellStyleXfs>
  <cellXfs count="178">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xf numFmtId="0" fontId="16"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0"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1" fillId="0" borderId="38"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19" fillId="0" borderId="5" xfId="0" applyFont="1" applyBorder="1" applyAlignment="1">
      <alignment horizontal="center" vertical="center" wrapText="1"/>
    </xf>
    <xf numFmtId="0" fontId="4" fillId="5" borderId="2" xfId="0" applyFont="1" applyFill="1" applyBorder="1" applyAlignment="1">
      <alignment horizontal="left" vertical="center" wrapText="1" indent="1"/>
    </xf>
    <xf numFmtId="0" fontId="18" fillId="5" borderId="4"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5" xfId="0" applyFont="1" applyBorder="1" applyAlignment="1">
      <alignment horizontal="center" vertical="center" wrapText="1"/>
    </xf>
    <xf numFmtId="0" fontId="11" fillId="0" borderId="0" xfId="0" applyFont="1" applyAlignment="1">
      <alignment wrapText="1"/>
    </xf>
    <xf numFmtId="0" fontId="18" fillId="23" borderId="43" xfId="0" applyFont="1" applyFill="1" applyBorder="1" applyAlignment="1">
      <alignment horizontal="center" vertical="center" wrapText="1"/>
    </xf>
    <xf numFmtId="0" fontId="23" fillId="0" borderId="47" xfId="0" applyFont="1" applyBorder="1" applyAlignment="1" applyProtection="1">
      <alignment horizontal="center" vertical="center" wrapText="1"/>
      <protection locked="0"/>
    </xf>
    <xf numFmtId="0" fontId="23" fillId="0" borderId="50" xfId="0" applyFont="1" applyBorder="1" applyAlignment="1" applyProtection="1">
      <alignment horizontal="center" vertical="center" wrapText="1"/>
      <protection locked="0"/>
    </xf>
    <xf numFmtId="0" fontId="4" fillId="16" borderId="16" xfId="0" applyFont="1" applyFill="1" applyBorder="1" applyAlignment="1" applyProtection="1">
      <alignment horizontal="center" vertical="center" wrapText="1"/>
      <protection locked="0"/>
    </xf>
    <xf numFmtId="0" fontId="4" fillId="16" borderId="17" xfId="0" applyFont="1" applyFill="1" applyBorder="1" applyAlignment="1" applyProtection="1">
      <alignment horizontal="center" vertical="center" wrapText="1"/>
      <protection locked="0"/>
    </xf>
    <xf numFmtId="0" fontId="4" fillId="16" borderId="18" xfId="0" applyFont="1" applyFill="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23"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4" fillId="17" borderId="31" xfId="0" applyFont="1" applyFill="1" applyBorder="1" applyAlignment="1" applyProtection="1">
      <alignment horizontal="center" vertical="center" wrapText="1"/>
      <protection locked="0"/>
    </xf>
    <xf numFmtId="0" fontId="4" fillId="17" borderId="32" xfId="0" applyFont="1" applyFill="1" applyBorder="1" applyAlignment="1" applyProtection="1">
      <alignment horizontal="center" vertical="center" wrapText="1"/>
      <protection locked="0"/>
    </xf>
    <xf numFmtId="0" fontId="4" fillId="17" borderId="33" xfId="0" applyFont="1" applyFill="1" applyBorder="1" applyAlignment="1" applyProtection="1">
      <alignment horizontal="center" vertical="center" wrapText="1"/>
      <protection locked="0"/>
    </xf>
    <xf numFmtId="0" fontId="1" fillId="0" borderId="34" xfId="0" applyFont="1" applyBorder="1" applyAlignment="1" applyProtection="1">
      <alignment horizontal="center" vertical="center" wrapText="1"/>
      <protection locked="0"/>
    </xf>
    <xf numFmtId="0" fontId="1" fillId="0" borderId="35" xfId="0" applyFont="1" applyBorder="1" applyAlignment="1" applyProtection="1">
      <alignment horizontal="center" vertical="center" wrapText="1"/>
      <protection locked="0"/>
    </xf>
    <xf numFmtId="0" fontId="1" fillId="0" borderId="36" xfId="0" applyFont="1" applyBorder="1" applyAlignment="1" applyProtection="1">
      <alignment horizontal="center" vertical="center" wrapText="1"/>
      <protection locked="0"/>
    </xf>
    <xf numFmtId="0" fontId="4" fillId="19" borderId="16" xfId="0" applyFont="1" applyFill="1" applyBorder="1" applyAlignment="1" applyProtection="1">
      <alignment horizontal="center" vertical="center" wrapText="1"/>
      <protection locked="0"/>
    </xf>
    <xf numFmtId="0" fontId="4" fillId="19" borderId="17" xfId="0" applyFont="1" applyFill="1" applyBorder="1" applyAlignment="1" applyProtection="1">
      <alignment horizontal="center" vertical="center" wrapText="1"/>
      <protection locked="0"/>
    </xf>
    <xf numFmtId="0" fontId="4" fillId="19" borderId="18" xfId="0" applyFont="1" applyFill="1" applyBorder="1" applyAlignment="1" applyProtection="1">
      <alignment horizontal="center" vertical="center" wrapText="1"/>
      <protection locked="0"/>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4" fillId="18" borderId="16" xfId="0" applyFont="1" applyFill="1" applyBorder="1" applyAlignment="1" applyProtection="1">
      <alignment horizontal="center" vertical="center" wrapText="1"/>
      <protection locked="0"/>
    </xf>
    <xf numFmtId="0" fontId="4" fillId="18" borderId="17" xfId="0" applyFont="1" applyFill="1" applyBorder="1" applyAlignment="1" applyProtection="1">
      <alignment horizontal="center" vertical="center" wrapText="1"/>
      <protection locked="0"/>
    </xf>
    <xf numFmtId="0" fontId="4" fillId="18" borderId="18" xfId="0" applyFont="1" applyFill="1" applyBorder="1" applyAlignment="1" applyProtection="1">
      <alignment horizontal="center" vertical="center" wrapText="1"/>
      <protection locked="0"/>
    </xf>
    <xf numFmtId="0" fontId="4" fillId="20" borderId="16" xfId="0" applyFont="1" applyFill="1" applyBorder="1" applyAlignment="1" applyProtection="1">
      <alignment horizontal="center" vertical="center" wrapText="1"/>
      <protection locked="0"/>
    </xf>
    <xf numFmtId="0" fontId="4" fillId="20" borderId="17" xfId="0" applyFont="1" applyFill="1" applyBorder="1" applyAlignment="1" applyProtection="1">
      <alignment horizontal="center" vertical="center" wrapText="1"/>
      <protection locked="0"/>
    </xf>
    <xf numFmtId="0" fontId="4" fillId="20" borderId="18" xfId="0" applyFont="1" applyFill="1" applyBorder="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45" xfId="0" applyFont="1" applyBorder="1" applyAlignment="1" applyProtection="1">
      <alignment horizontal="center" vertical="center"/>
      <protection locked="0"/>
    </xf>
    <xf numFmtId="0" fontId="23" fillId="0" borderId="45" xfId="0" applyFont="1" applyBorder="1" applyAlignment="1" applyProtection="1">
      <alignment horizontal="center" vertical="center" wrapText="1"/>
      <protection locked="0"/>
    </xf>
    <xf numFmtId="0" fontId="23" fillId="0" borderId="46" xfId="0" applyFont="1" applyBorder="1" applyAlignment="1" applyProtection="1">
      <alignment horizontal="center" vertical="center" wrapText="1"/>
      <protection locked="0"/>
    </xf>
    <xf numFmtId="0" fontId="23" fillId="0" borderId="46" xfId="0" applyFont="1" applyBorder="1" applyAlignment="1" applyProtection="1">
      <alignment horizontal="center" vertical="center"/>
      <protection locked="0"/>
    </xf>
    <xf numFmtId="0" fontId="4" fillId="21" borderId="16" xfId="0" applyFont="1" applyFill="1" applyBorder="1" applyAlignment="1" applyProtection="1">
      <alignment horizontal="center" vertical="center" wrapText="1"/>
      <protection locked="0"/>
    </xf>
    <xf numFmtId="0" fontId="4" fillId="21" borderId="17" xfId="0" applyFont="1" applyFill="1" applyBorder="1" applyAlignment="1" applyProtection="1">
      <alignment horizontal="center" vertical="center" wrapText="1"/>
      <protection locked="0"/>
    </xf>
    <xf numFmtId="0" fontId="4" fillId="21" borderId="18"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52" xfId="0" applyFont="1" applyBorder="1" applyAlignment="1" applyProtection="1">
      <alignment horizontal="center" vertical="center"/>
      <protection locked="0"/>
    </xf>
    <xf numFmtId="0" fontId="1" fillId="0" borderId="45" xfId="0" applyFont="1" applyBorder="1" applyAlignment="1" applyProtection="1">
      <alignment horizontal="center" vertical="center"/>
      <protection locked="0"/>
    </xf>
    <xf numFmtId="0" fontId="1" fillId="0" borderId="46" xfId="0" applyFont="1" applyBorder="1" applyAlignment="1" applyProtection="1">
      <alignment horizontal="center" vertical="center"/>
      <protection locked="0"/>
    </xf>
    <xf numFmtId="0" fontId="4" fillId="22" borderId="31" xfId="0" applyFont="1" applyFill="1" applyBorder="1" applyAlignment="1" applyProtection="1">
      <alignment horizontal="center" vertical="center" wrapText="1"/>
      <protection locked="0"/>
    </xf>
    <xf numFmtId="0" fontId="4" fillId="22" borderId="32" xfId="0" applyFont="1" applyFill="1" applyBorder="1" applyAlignment="1" applyProtection="1">
      <alignment horizontal="center" vertical="center" wrapText="1"/>
      <protection locked="0"/>
    </xf>
    <xf numFmtId="0" fontId="4" fillId="22" borderId="33"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4" fillId="3" borderId="2" xfId="0" applyFont="1" applyFill="1" applyBorder="1" applyAlignment="1">
      <alignment horizontal="left" vertical="center" wrapText="1" indent="1"/>
    </xf>
    <xf numFmtId="0" fontId="18" fillId="3" borderId="4" xfId="0" applyFont="1" applyFill="1" applyBorder="1" applyAlignment="1">
      <alignment horizontal="center" vertical="center" wrapText="1"/>
    </xf>
    <xf numFmtId="0" fontId="2" fillId="0" borderId="8" xfId="0" applyFont="1" applyBorder="1" applyAlignment="1">
      <alignment horizontal="left" vertical="center" wrapText="1" indent="2"/>
    </xf>
    <xf numFmtId="0" fontId="19" fillId="23" borderId="9"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23" borderId="11" xfId="0" applyFont="1" applyFill="1" applyBorder="1" applyAlignment="1">
      <alignment horizontal="center" vertical="center" wrapText="1"/>
    </xf>
    <xf numFmtId="0" fontId="19" fillId="23" borderId="12" xfId="0" applyFont="1" applyFill="1" applyBorder="1" applyAlignment="1">
      <alignment horizontal="center" vertical="center" wrapText="1"/>
    </xf>
    <xf numFmtId="0" fontId="4" fillId="7" borderId="14" xfId="0" applyFont="1" applyFill="1" applyBorder="1" applyAlignment="1">
      <alignment horizontal="left" vertical="center" wrapText="1" indent="1"/>
    </xf>
    <xf numFmtId="0" fontId="18" fillId="7" borderId="14" xfId="0" applyFont="1" applyFill="1" applyBorder="1" applyAlignment="1">
      <alignment horizontal="center" vertical="center" wrapText="1"/>
    </xf>
    <xf numFmtId="0" fontId="2" fillId="0" borderId="6" xfId="0" applyFont="1" applyBorder="1" applyAlignment="1">
      <alignment horizontal="left" vertical="center" wrapText="1" indent="2"/>
    </xf>
    <xf numFmtId="0" fontId="19" fillId="23" borderId="6"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18" fillId="9" borderId="4" xfId="0" applyFont="1" applyFill="1" applyBorder="1" applyAlignment="1">
      <alignment horizontal="center" vertical="center" wrapText="1"/>
    </xf>
    <xf numFmtId="0" fontId="12" fillId="0" borderId="10" xfId="0" applyFont="1" applyBorder="1" applyAlignment="1">
      <alignment horizontal="left" vertical="center" wrapText="1" indent="2"/>
    </xf>
    <xf numFmtId="0" fontId="20" fillId="23" borderId="11" xfId="0" applyFont="1" applyFill="1" applyBorder="1" applyAlignment="1">
      <alignment horizontal="center" vertical="center" wrapText="1"/>
    </xf>
    <xf numFmtId="0" fontId="12" fillId="0" borderId="10" xfId="0" applyFont="1" applyBorder="1" applyAlignment="1">
      <alignment horizontal="left" vertical="center" wrapText="1" indent="3"/>
    </xf>
    <xf numFmtId="0" fontId="12" fillId="0" borderId="15" xfId="0" applyFont="1" applyBorder="1" applyAlignment="1">
      <alignment horizontal="left" vertical="center" wrapText="1" indent="3"/>
    </xf>
    <xf numFmtId="0" fontId="20" fillId="23" borderId="12" xfId="0" applyFont="1" applyFill="1" applyBorder="1" applyAlignment="1">
      <alignment horizontal="center" vertical="center" wrapText="1"/>
    </xf>
    <xf numFmtId="0" fontId="1" fillId="0" borderId="37" xfId="0" applyFont="1" applyBorder="1" applyAlignment="1">
      <alignment horizontal="center" vertical="center" wrapText="1"/>
    </xf>
    <xf numFmtId="0" fontId="27" fillId="0" borderId="0" xfId="0" applyFont="1"/>
    <xf numFmtId="0" fontId="12" fillId="0" borderId="12" xfId="0" applyFont="1" applyBorder="1" applyAlignment="1">
      <alignment horizontal="left" vertical="center" wrapText="1" indent="2"/>
    </xf>
    <xf numFmtId="0" fontId="2" fillId="0" borderId="15"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18" fillId="14" borderId="4" xfId="0" applyFont="1" applyFill="1" applyBorder="1" applyAlignment="1">
      <alignment horizontal="center" vertical="center" wrapText="1"/>
    </xf>
    <xf numFmtId="0" fontId="12" fillId="0" borderId="49"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18" fillId="11" borderId="4" xfId="0" applyFont="1" applyFill="1" applyBorder="1" applyAlignment="1">
      <alignment horizontal="center" vertical="center" wrapText="1"/>
    </xf>
    <xf numFmtId="0" fontId="12" fillId="0" borderId="8" xfId="0" applyFont="1" applyBorder="1" applyAlignment="1">
      <alignment horizontal="left" vertical="center" wrapText="1" indent="2"/>
    </xf>
    <xf numFmtId="0" fontId="20" fillId="23" borderId="9" xfId="0" applyFont="1" applyFill="1" applyBorder="1" applyAlignment="1">
      <alignment horizontal="center" vertical="center" wrapText="1"/>
    </xf>
    <xf numFmtId="0" fontId="12" fillId="0" borderId="10" xfId="0" applyFont="1" applyBorder="1" applyAlignment="1">
      <alignment horizontal="left" vertical="center" wrapText="1" indent="4"/>
    </xf>
    <xf numFmtId="0" fontId="20" fillId="23" borderId="39" xfId="0" applyFont="1" applyFill="1" applyBorder="1" applyAlignment="1">
      <alignment horizontal="center" vertical="center" wrapText="1"/>
    </xf>
    <xf numFmtId="0" fontId="9" fillId="12" borderId="14" xfId="0" applyFont="1" applyFill="1" applyBorder="1" applyAlignment="1">
      <alignment horizontal="center" vertical="center" wrapText="1"/>
    </xf>
    <xf numFmtId="0" fontId="21" fillId="15" borderId="42" xfId="0" applyFont="1" applyFill="1" applyBorder="1" applyAlignment="1">
      <alignment horizontal="left" vertical="center" wrapText="1" indent="2"/>
    </xf>
    <xf numFmtId="0" fontId="22" fillId="15" borderId="14" xfId="0" applyFont="1" applyFill="1" applyBorder="1" applyAlignment="1">
      <alignment horizontal="center" vertical="center" wrapText="1"/>
    </xf>
    <xf numFmtId="0" fontId="15" fillId="0" borderId="4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9" fillId="0" borderId="0" xfId="0" applyFont="1" applyAlignment="1">
      <alignment horizontal="left" vertical="top"/>
    </xf>
    <xf numFmtId="0" fontId="1" fillId="0" borderId="0" xfId="0" applyFont="1" applyAlignment="1">
      <alignment horizontal="right" vertical="center"/>
    </xf>
    <xf numFmtId="0" fontId="1" fillId="0" borderId="52" xfId="0" applyFont="1" applyBorder="1" applyAlignment="1" applyProtection="1">
      <alignment horizontal="center" vertical="center" wrapText="1"/>
      <protection locked="0"/>
    </xf>
    <xf numFmtId="0" fontId="1" fillId="0" borderId="45" xfId="0" applyFont="1" applyBorder="1" applyAlignment="1" applyProtection="1">
      <alignment horizontal="center" vertical="center" wrapText="1"/>
      <protection locked="0"/>
    </xf>
    <xf numFmtId="0" fontId="1" fillId="0" borderId="46" xfId="0" applyFont="1" applyBorder="1" applyAlignment="1" applyProtection="1">
      <alignment horizontal="center" vertical="center" wrapText="1"/>
      <protection locked="0"/>
    </xf>
    <xf numFmtId="0" fontId="2" fillId="0" borderId="40" xfId="0" applyFont="1" applyBorder="1" applyAlignment="1">
      <alignment horizontal="left" vertical="center" wrapText="1" indent="2"/>
    </xf>
    <xf numFmtId="0" fontId="19" fillId="23" borderId="41" xfId="0" applyFont="1" applyFill="1" applyBorder="1" applyAlignment="1">
      <alignment horizontal="center" vertical="center" wrapText="1"/>
    </xf>
    <xf numFmtId="0" fontId="1" fillId="0" borderId="56" xfId="0" applyFont="1" applyBorder="1" applyAlignment="1" applyProtection="1">
      <alignment horizontal="center" vertical="center"/>
      <protection locked="0"/>
    </xf>
    <xf numFmtId="0" fontId="1" fillId="0" borderId="57" xfId="0" applyFont="1" applyBorder="1" applyAlignment="1" applyProtection="1">
      <alignment horizontal="center" vertical="center"/>
      <protection locked="0"/>
    </xf>
    <xf numFmtId="0" fontId="1" fillId="0" borderId="51" xfId="0" applyFont="1" applyBorder="1" applyAlignment="1" applyProtection="1">
      <alignment horizontal="center" vertical="center"/>
      <protection locked="0"/>
    </xf>
    <xf numFmtId="0" fontId="23" fillId="0" borderId="25" xfId="0" applyFont="1" applyBorder="1" applyAlignment="1" applyProtection="1">
      <alignment horizontal="center" vertical="center"/>
      <protection locked="0"/>
    </xf>
    <xf numFmtId="0" fontId="30" fillId="0" borderId="0" xfId="0" applyFont="1"/>
    <xf numFmtId="0" fontId="1" fillId="0" borderId="0" xfId="0" applyFont="1" applyAlignment="1">
      <alignment horizontal="centerContinuous" vertical="center"/>
    </xf>
    <xf numFmtId="0" fontId="2" fillId="23" borderId="51" xfId="0" applyFont="1" applyFill="1" applyBorder="1" applyAlignment="1">
      <alignment horizontal="center" vertical="center"/>
    </xf>
    <xf numFmtId="0" fontId="15" fillId="0" borderId="0" xfId="0" applyFont="1" applyAlignment="1">
      <alignment vertical="center"/>
    </xf>
    <xf numFmtId="0" fontId="2" fillId="0" borderId="0" xfId="0" applyFont="1" applyAlignment="1">
      <alignment horizontal="center" vertical="center"/>
    </xf>
    <xf numFmtId="0" fontId="16"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1" fillId="0" borderId="0" xfId="0" applyFont="1" applyAlignment="1">
      <alignment horizontal="right" vertical="center" wrapText="1"/>
    </xf>
    <xf numFmtId="0" fontId="11" fillId="0" borderId="10" xfId="0" applyFont="1" applyBorder="1" applyAlignment="1">
      <alignment horizontal="right" vertical="center"/>
    </xf>
    <xf numFmtId="0" fontId="11" fillId="0" borderId="2" xfId="0" applyFont="1" applyBorder="1" applyAlignment="1">
      <alignment horizontal="right" vertical="center"/>
    </xf>
    <xf numFmtId="0" fontId="11" fillId="0" borderId="10" xfId="0" applyFont="1" applyBorder="1" applyAlignment="1">
      <alignment horizontal="right" vertical="center" wrapText="1"/>
    </xf>
    <xf numFmtId="9" fontId="2" fillId="9" borderId="59" xfId="1" applyFont="1" applyFill="1" applyBorder="1" applyAlignment="1" applyProtection="1">
      <alignment horizontal="center" vertical="center" wrapText="1"/>
    </xf>
    <xf numFmtId="0" fontId="32" fillId="0" borderId="0" xfId="0" applyFont="1" applyAlignment="1">
      <alignment vertical="center" wrapText="1"/>
    </xf>
    <xf numFmtId="1" fontId="2" fillId="0" borderId="18" xfId="0" applyNumberFormat="1" applyFont="1" applyBorder="1" applyAlignment="1">
      <alignment horizontal="center" vertical="center" wrapText="1"/>
    </xf>
    <xf numFmtId="0" fontId="15" fillId="0" borderId="60" xfId="0" applyFont="1" applyBorder="1" applyAlignment="1">
      <alignment horizontal="center" vertical="center" wrapText="1"/>
    </xf>
    <xf numFmtId="0" fontId="23" fillId="0" borderId="48" xfId="0" applyFont="1" applyBorder="1" applyAlignment="1" applyProtection="1">
      <alignment horizontal="center" vertical="center"/>
      <protection locked="0"/>
    </xf>
    <xf numFmtId="0" fontId="2" fillId="23" borderId="47" xfId="0" applyFont="1" applyFill="1" applyBorder="1" applyAlignment="1" applyProtection="1">
      <alignment horizontal="center" vertical="center"/>
      <protection locked="0"/>
    </xf>
    <xf numFmtId="164" fontId="2" fillId="19" borderId="58" xfId="0" applyNumberFormat="1" applyFont="1" applyFill="1" applyBorder="1" applyAlignment="1" applyProtection="1">
      <alignment horizontal="center" vertical="center" wrapText="1"/>
      <protection locked="0"/>
    </xf>
    <xf numFmtId="0" fontId="15" fillId="0" borderId="18" xfId="0" applyFont="1" applyBorder="1" applyAlignment="1">
      <alignment vertical="center"/>
    </xf>
    <xf numFmtId="0" fontId="15" fillId="0" borderId="61" xfId="0" applyFont="1" applyBorder="1" applyAlignment="1" applyProtection="1">
      <alignment horizontal="center" vertical="center" wrapText="1"/>
      <protection locked="0"/>
    </xf>
    <xf numFmtId="0" fontId="15" fillId="0" borderId="60" xfId="0" applyFont="1" applyBorder="1" applyAlignment="1" applyProtection="1">
      <alignment horizontal="center" vertical="center" wrapText="1"/>
      <protection locked="0"/>
    </xf>
    <xf numFmtId="0" fontId="9" fillId="10" borderId="13"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16" fillId="0" borderId="0" xfId="0" applyFont="1" applyAlignment="1">
      <alignment horizontal="left" vertical="top" wrapText="1"/>
    </xf>
    <xf numFmtId="0" fontId="9" fillId="2" borderId="1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7" xfId="0" applyFont="1" applyFill="1" applyBorder="1" applyAlignment="1">
      <alignment horizontal="center" vertical="center" wrapText="1"/>
    </xf>
    <xf numFmtId="0" fontId="21" fillId="15" borderId="18" xfId="0" applyFont="1" applyFill="1" applyBorder="1" applyAlignment="1">
      <alignment horizontal="center" vertical="center" wrapText="1"/>
    </xf>
    <xf numFmtId="0" fontId="21" fillId="15" borderId="36" xfId="0" applyFont="1" applyFill="1" applyBorder="1" applyAlignment="1">
      <alignment horizontal="center" vertical="center" wrapText="1"/>
    </xf>
    <xf numFmtId="0" fontId="15" fillId="0" borderId="46" xfId="0" applyFont="1" applyBorder="1" applyAlignment="1">
      <alignment horizontal="center" vertical="center"/>
    </xf>
    <xf numFmtId="0" fontId="15" fillId="0" borderId="53" xfId="0" applyFont="1" applyBorder="1" applyAlignment="1">
      <alignment horizontal="center" vertical="center"/>
    </xf>
    <xf numFmtId="0" fontId="15" fillId="0" borderId="48" xfId="0" applyFont="1" applyBorder="1" applyAlignment="1">
      <alignment horizontal="center" vertical="center"/>
    </xf>
    <xf numFmtId="0" fontId="32" fillId="0" borderId="0" xfId="0" applyFont="1" applyAlignment="1">
      <alignment horizontal="center" vertical="center" wrapText="1"/>
    </xf>
    <xf numFmtId="0" fontId="29" fillId="0" borderId="0" xfId="0" applyFont="1" applyAlignment="1">
      <alignment horizontal="center" vertical="center" wrapText="1"/>
    </xf>
    <xf numFmtId="0" fontId="37" fillId="0" borderId="0" xfId="0" applyFont="1" applyAlignment="1">
      <alignment horizontal="center" vertical="center" wrapText="1"/>
    </xf>
    <xf numFmtId="0" fontId="15" fillId="15" borderId="54" xfId="0" applyFont="1" applyFill="1" applyBorder="1" applyAlignment="1">
      <alignment horizontal="center" vertical="center" wrapText="1"/>
    </xf>
    <xf numFmtId="0" fontId="15" fillId="15" borderId="55" xfId="0" applyFont="1" applyFill="1" applyBorder="1" applyAlignment="1">
      <alignment horizontal="center" vertical="center" wrapText="1"/>
    </xf>
    <xf numFmtId="0" fontId="15" fillId="24" borderId="0" xfId="0" applyFont="1" applyFill="1" applyAlignment="1">
      <alignment horizontal="center" vertical="center" wrapText="1"/>
    </xf>
    <xf numFmtId="0" fontId="15" fillId="24" borderId="7" xfId="0" applyFont="1" applyFill="1" applyBorder="1" applyAlignment="1">
      <alignment horizontal="center" vertical="center" wrapText="1"/>
    </xf>
    <xf numFmtId="0" fontId="15" fillId="8" borderId="0" xfId="0" applyFont="1" applyFill="1" applyAlignment="1">
      <alignment horizontal="center" vertical="center" wrapText="1"/>
    </xf>
    <xf numFmtId="0" fontId="15" fillId="8" borderId="7" xfId="0"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top"/>
    </xf>
  </cellXfs>
  <cellStyles count="2">
    <cellStyle name="Normal" xfId="0" builtinId="0"/>
    <cellStyle name="Percent" xfId="1" builtinId="5"/>
  </cellStyles>
  <dxfs count="0"/>
  <tableStyles count="0" defaultTableStyle="TableStyleMedium2" defaultPivotStyle="PivotStyleLight16"/>
  <colors>
    <mruColors>
      <color rgb="FFEDF7E1"/>
      <color rgb="FFC6E6A2"/>
      <color rgb="FFFFECEB"/>
      <color rgb="FFCDEFE6"/>
      <color rgb="FFABE3D4"/>
      <color rgb="FF40C09D"/>
      <color rgb="FFE6E6E6"/>
      <color rgb="FFFFD4D1"/>
      <color rgb="FFE1E5EB"/>
      <color rgb="FFD2EC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7</xdr:col>
      <xdr:colOff>808</xdr:colOff>
      <xdr:row>45</xdr:row>
      <xdr:rowOff>147817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3321685</xdr:colOff>
      <xdr:row>1</xdr:row>
      <xdr:rowOff>0</xdr:rowOff>
    </xdr:from>
    <xdr:to>
      <xdr:col>4</xdr:col>
      <xdr:colOff>888881</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Normal="100" workbookViewId="0"/>
  </sheetViews>
  <sheetFormatPr defaultColWidth="9.140625" defaultRowHeight="14.25" x14ac:dyDescent="0.2"/>
  <cols>
    <col min="1" max="1" width="3" style="3" customWidth="1"/>
    <col min="2" max="2" width="13.42578125" style="3" customWidth="1"/>
    <col min="3" max="3" width="54.5703125" style="5" customWidth="1"/>
    <col min="4" max="4" width="14.140625" style="5" customWidth="1"/>
    <col min="5" max="5" width="13.85546875" style="3" customWidth="1"/>
    <col min="6" max="15" width="12.5703125" style="3" customWidth="1"/>
    <col min="16" max="16384" width="9.140625" style="3"/>
  </cols>
  <sheetData>
    <row r="2" spans="2:8" ht="61.5" customHeight="1" x14ac:dyDescent="0.3">
      <c r="B2" s="151" t="s">
        <v>70</v>
      </c>
      <c r="C2" s="151"/>
      <c r="D2" s="151"/>
      <c r="E2" s="4"/>
      <c r="F2" s="4"/>
      <c r="G2" s="4"/>
      <c r="H2" s="4"/>
    </row>
    <row r="3" spans="2:8" x14ac:dyDescent="0.2">
      <c r="B3" s="123" t="s">
        <v>69</v>
      </c>
    </row>
    <row r="4" spans="2:8" ht="18.75" customHeight="1" x14ac:dyDescent="0.2">
      <c r="B4" s="7"/>
      <c r="C4" s="8"/>
    </row>
    <row r="5" spans="2:8" ht="58.5" customHeight="1" x14ac:dyDescent="0.2">
      <c r="B5" s="176" t="s">
        <v>65</v>
      </c>
      <c r="C5" s="177"/>
      <c r="D5" s="177"/>
      <c r="E5" s="177"/>
    </row>
    <row r="6" spans="2:8" x14ac:dyDescent="0.2">
      <c r="B6" s="129"/>
      <c r="C6" s="130"/>
      <c r="D6" s="130"/>
      <c r="E6" s="130"/>
    </row>
    <row r="7" spans="2:8" ht="71.45" customHeight="1" x14ac:dyDescent="0.2">
      <c r="B7" s="176" t="s">
        <v>66</v>
      </c>
      <c r="C7" s="177"/>
      <c r="D7" s="177"/>
      <c r="E7" s="177"/>
    </row>
    <row r="9" spans="2:8" ht="159.94999999999999" customHeight="1" x14ac:dyDescent="0.2">
      <c r="B9" s="176" t="s">
        <v>67</v>
      </c>
      <c r="C9" s="177"/>
      <c r="D9" s="177"/>
      <c r="E9" s="177"/>
    </row>
    <row r="11" spans="2:8" ht="43.9" customHeight="1" x14ac:dyDescent="0.2">
      <c r="B11" s="176" t="s">
        <v>68</v>
      </c>
      <c r="C11" s="177"/>
      <c r="D11" s="177"/>
      <c r="E11" s="177"/>
    </row>
  </sheetData>
  <sheetProtection algorithmName="SHA-512" hashValue="FxStuEGrdw9d7MmHwf4nFitb8Wo6cnfa4X8zv1lhA19k8MeIpq9+rHb1fAefY03Dl3OXZg1NTxexDgfTu4Z6Lw==" saltValue="7JJyHV9/xqykWmQMQyYLxA=="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S53"/>
  <sheetViews>
    <sheetView showGridLines="0" tabSelected="1" zoomScaleNormal="100" workbookViewId="0">
      <selection activeCell="J5" sqref="J5"/>
    </sheetView>
  </sheetViews>
  <sheetFormatPr defaultColWidth="9.140625" defaultRowHeight="14.25" x14ac:dyDescent="0.2"/>
  <cols>
    <col min="1" max="1" width="3" style="3" customWidth="1"/>
    <col min="2" max="2" width="13.42578125" style="3" customWidth="1"/>
    <col min="3" max="3" width="54.5703125" style="5" customWidth="1"/>
    <col min="4" max="4" width="14.7109375" style="5" customWidth="1"/>
    <col min="5" max="15" width="13.85546875" style="3" customWidth="1"/>
    <col min="16" max="21" width="12.5703125" style="3" customWidth="1"/>
    <col min="22" max="16384" width="9.140625" style="3"/>
  </cols>
  <sheetData>
    <row r="2" spans="1:19" ht="63.75" customHeight="1" x14ac:dyDescent="0.3">
      <c r="B2" s="151" t="s">
        <v>49</v>
      </c>
      <c r="C2" s="151"/>
      <c r="D2" s="151"/>
      <c r="E2" s="4"/>
      <c r="F2" s="4"/>
      <c r="G2" s="4"/>
      <c r="H2" s="4"/>
      <c r="I2" s="4"/>
      <c r="J2" s="4"/>
      <c r="K2" s="4"/>
      <c r="L2" s="4"/>
      <c r="M2" s="4"/>
      <c r="N2" s="4"/>
    </row>
    <row r="3" spans="1:19" ht="11.65" customHeight="1" x14ac:dyDescent="0.3">
      <c r="B3" s="112" t="str">
        <f>Intro!B3</f>
        <v>Version 2.0</v>
      </c>
      <c r="C3" s="128"/>
      <c r="D3" s="128"/>
      <c r="E3" s="4"/>
      <c r="F3" s="4"/>
      <c r="G3" s="4"/>
      <c r="H3" s="4"/>
    </row>
    <row r="5" spans="1:19" ht="18.75" customHeight="1" x14ac:dyDescent="0.2">
      <c r="B5" s="7" t="s">
        <v>0</v>
      </c>
      <c r="C5" s="2" t="s">
        <v>86</v>
      </c>
    </row>
    <row r="6" spans="1:19" ht="18.75" customHeight="1" x14ac:dyDescent="0.2">
      <c r="B6" s="7" t="s">
        <v>1</v>
      </c>
      <c r="C6" s="2"/>
      <c r="D6" s="164" t="s">
        <v>81</v>
      </c>
      <c r="E6" s="165"/>
      <c r="F6" s="165"/>
      <c r="G6" s="165"/>
      <c r="H6" s="166"/>
      <c r="I6" s="142"/>
      <c r="J6" s="126"/>
    </row>
    <row r="7" spans="1:19" ht="18.600000000000001" customHeight="1" x14ac:dyDescent="0.2">
      <c r="B7" s="7" t="s">
        <v>24</v>
      </c>
      <c r="C7" s="2" t="s">
        <v>87</v>
      </c>
      <c r="D7" s="162" t="s">
        <v>80</v>
      </c>
      <c r="E7" s="170" t="s">
        <v>84</v>
      </c>
      <c r="F7" s="172" t="s">
        <v>82</v>
      </c>
      <c r="G7" s="172" t="s">
        <v>83</v>
      </c>
      <c r="H7" s="174" t="s">
        <v>85</v>
      </c>
      <c r="I7" s="136" t="s">
        <v>76</v>
      </c>
      <c r="J7" s="167"/>
      <c r="K7" s="169"/>
    </row>
    <row r="8" spans="1:19" ht="33.75" customHeight="1" x14ac:dyDescent="0.2">
      <c r="B8" s="113"/>
      <c r="C8" s="8"/>
      <c r="D8" s="163"/>
      <c r="E8" s="171"/>
      <c r="F8" s="173"/>
      <c r="G8" s="173"/>
      <c r="H8" s="175"/>
      <c r="I8" s="136"/>
      <c r="J8" s="167"/>
      <c r="K8" s="169"/>
      <c r="L8" s="124"/>
      <c r="M8" s="124"/>
    </row>
    <row r="9" spans="1:19" x14ac:dyDescent="0.2">
      <c r="B9" s="113"/>
      <c r="C9" s="8"/>
      <c r="D9" s="125" t="str">
        <f>IF(COUNTA(E14:M14)&gt;0,"Yes","No")</f>
        <v>Yes</v>
      </c>
      <c r="E9" s="140">
        <f>SUM(E13:L14)</f>
        <v>75</v>
      </c>
      <c r="F9" s="141">
        <f>SUM(684)+(F12*(F13+F14))+(G12*(G13+G14))+(H12*(H13+H14))+(I12*(I13+I14))+(J12*(J13+J14))+(K12*(K13+K14))+(L12*(L13+L14))</f>
        <v>2926.3799999999997</v>
      </c>
      <c r="G9" s="141">
        <f>SUM(271.728+(Sheet1!F3*('Resi - +10 homes'!F13+'Resi - +10 homes'!F14))+(Sheet1!G3*('Resi - +10 homes'!G13+'Resi - +10 homes'!G14))+(Sheet1!H3*('Resi - +10 homes'!H13+'Resi - +10 homes'!H14))+(Sheet1!I3*('Resi - +10 homes'!I13+'Resi - +10 homes'!I14))+(Sheet1!J3*('Resi - +10 homes'!J13+'Resi - +10 homes'!J14))+(Sheet1!K3*('Resi - +10 homes'!K13+'Resi - +10 homes'!K14))+(Sheet1!L3*('Resi - +10 homes'!L13+'Resi - +10 homes'!L14)))</f>
        <v>1170.6880000000001</v>
      </c>
      <c r="H9" s="135">
        <f>IFERROR(G9/F9, "")</f>
        <v>0.4000464738003951</v>
      </c>
      <c r="I9" s="137"/>
      <c r="J9" s="127"/>
      <c r="K9" s="168"/>
      <c r="M9" s="168"/>
    </row>
    <row r="10" spans="1:19" ht="27" customHeight="1" x14ac:dyDescent="0.2">
      <c r="B10" s="113"/>
      <c r="C10" s="8"/>
      <c r="K10" s="168"/>
      <c r="M10" s="168"/>
    </row>
    <row r="11" spans="1:19" ht="37.700000000000003" customHeight="1" x14ac:dyDescent="0.2">
      <c r="D11" s="9" t="s">
        <v>79</v>
      </c>
      <c r="E11" s="23" t="s">
        <v>88</v>
      </c>
      <c r="F11" s="23" t="s">
        <v>89</v>
      </c>
      <c r="G11" s="23" t="s">
        <v>90</v>
      </c>
      <c r="H11" s="23" t="s">
        <v>95</v>
      </c>
      <c r="I11" s="23" t="s">
        <v>91</v>
      </c>
      <c r="J11" s="23" t="s">
        <v>92</v>
      </c>
      <c r="K11" s="23" t="s">
        <v>93</v>
      </c>
      <c r="L11" s="23" t="s">
        <v>94</v>
      </c>
      <c r="M11" s="23"/>
      <c r="N11" s="23"/>
      <c r="O11" s="24"/>
    </row>
    <row r="12" spans="1:19" ht="19.5" customHeight="1" x14ac:dyDescent="0.6">
      <c r="B12" s="93"/>
      <c r="C12" s="93"/>
      <c r="D12" s="134" t="s">
        <v>61</v>
      </c>
      <c r="E12" s="122">
        <v>1649</v>
      </c>
      <c r="F12" s="57">
        <v>41.7</v>
      </c>
      <c r="G12" s="57">
        <v>48.2</v>
      </c>
      <c r="H12" s="58">
        <v>35.6</v>
      </c>
      <c r="I12" s="58">
        <v>43.86</v>
      </c>
      <c r="J12" s="59">
        <v>53.5</v>
      </c>
      <c r="K12" s="59">
        <v>49.24</v>
      </c>
      <c r="L12" s="59">
        <v>35.26</v>
      </c>
      <c r="M12" s="59"/>
      <c r="N12" s="59"/>
      <c r="O12" s="59"/>
      <c r="P12" s="73"/>
      <c r="S12" s="131"/>
    </row>
    <row r="13" spans="1:19" ht="19.5" customHeight="1" x14ac:dyDescent="0.6">
      <c r="B13" s="93"/>
      <c r="C13" s="93"/>
      <c r="D13" s="132" t="s">
        <v>77</v>
      </c>
      <c r="E13" s="139"/>
      <c r="F13" s="57">
        <v>6</v>
      </c>
      <c r="G13" s="57">
        <v>12</v>
      </c>
      <c r="H13" s="58"/>
      <c r="I13" s="58"/>
      <c r="J13" s="59">
        <v>4</v>
      </c>
      <c r="K13" s="59">
        <v>3</v>
      </c>
      <c r="L13" s="59">
        <v>2</v>
      </c>
      <c r="M13" s="59"/>
      <c r="N13" s="59"/>
      <c r="O13" s="59"/>
      <c r="P13" s="73"/>
      <c r="S13" s="131"/>
    </row>
    <row r="14" spans="1:19" ht="19.5" customHeight="1" x14ac:dyDescent="0.6">
      <c r="B14" s="93"/>
      <c r="C14" s="93"/>
      <c r="D14" s="133" t="s">
        <v>78</v>
      </c>
      <c r="E14" s="56">
        <v>25</v>
      </c>
      <c r="F14" s="57">
        <v>13</v>
      </c>
      <c r="G14" s="57">
        <v>4</v>
      </c>
      <c r="H14" s="57">
        <v>2</v>
      </c>
      <c r="I14" s="57">
        <v>4</v>
      </c>
      <c r="J14" s="57"/>
      <c r="K14" s="57"/>
      <c r="L14" s="57"/>
      <c r="M14" s="57"/>
      <c r="N14" s="57"/>
      <c r="O14" s="60"/>
    </row>
    <row r="15" spans="1:19" ht="37.9" customHeight="1" thickBot="1" x14ac:dyDescent="0.25">
      <c r="B15" s="10"/>
      <c r="C15" s="11"/>
      <c r="D15" s="22" t="s">
        <v>20</v>
      </c>
      <c r="E15" s="108" t="s">
        <v>31</v>
      </c>
      <c r="F15" s="138" t="s">
        <v>32</v>
      </c>
      <c r="G15" s="138" t="s">
        <v>33</v>
      </c>
      <c r="H15" s="138" t="s">
        <v>34</v>
      </c>
      <c r="I15" s="138" t="s">
        <v>35</v>
      </c>
      <c r="J15" s="138" t="s">
        <v>43</v>
      </c>
      <c r="K15" s="138" t="s">
        <v>44</v>
      </c>
      <c r="L15" s="138" t="s">
        <v>45</v>
      </c>
      <c r="M15" s="138" t="s">
        <v>46</v>
      </c>
      <c r="N15" s="144" t="s">
        <v>47</v>
      </c>
      <c r="O15" s="143" t="s">
        <v>48</v>
      </c>
    </row>
    <row r="16" spans="1:19" ht="33" customHeight="1" x14ac:dyDescent="0.2">
      <c r="A16" s="6"/>
      <c r="B16" s="152" t="s">
        <v>7</v>
      </c>
      <c r="C16" s="74" t="s">
        <v>60</v>
      </c>
      <c r="D16" s="75" t="s">
        <v>59</v>
      </c>
      <c r="E16" s="25">
        <v>15</v>
      </c>
      <c r="F16" s="26">
        <v>20</v>
      </c>
      <c r="G16" s="26">
        <v>20</v>
      </c>
      <c r="H16" s="26">
        <v>20</v>
      </c>
      <c r="I16" s="26">
        <v>20</v>
      </c>
      <c r="J16" s="27">
        <v>20</v>
      </c>
      <c r="K16" s="27">
        <v>20</v>
      </c>
      <c r="L16" s="27">
        <v>20</v>
      </c>
      <c r="M16" s="27"/>
      <c r="N16" s="27"/>
      <c r="O16" s="27"/>
      <c r="P16" s="1"/>
    </row>
    <row r="17" spans="1:16" ht="42" customHeight="1" x14ac:dyDescent="0.2">
      <c r="A17" s="6"/>
      <c r="B17" s="153"/>
      <c r="C17" s="76" t="s">
        <v>52</v>
      </c>
      <c r="D17" s="77" t="s">
        <v>23</v>
      </c>
      <c r="E17" s="28" t="s">
        <v>96</v>
      </c>
      <c r="F17" s="29" t="s">
        <v>96</v>
      </c>
      <c r="G17" s="29" t="s">
        <v>96</v>
      </c>
      <c r="H17" s="29" t="s">
        <v>96</v>
      </c>
      <c r="I17" s="29" t="s">
        <v>96</v>
      </c>
      <c r="J17" s="30" t="s">
        <v>96</v>
      </c>
      <c r="K17" s="30" t="s">
        <v>96</v>
      </c>
      <c r="L17" s="30" t="s">
        <v>96</v>
      </c>
      <c r="M17" s="30"/>
      <c r="N17" s="30"/>
      <c r="O17" s="30"/>
      <c r="P17" s="1"/>
    </row>
    <row r="18" spans="1:16" ht="18" customHeight="1" x14ac:dyDescent="0.2">
      <c r="A18" s="6"/>
      <c r="B18" s="153"/>
      <c r="C18" s="78" t="s">
        <v>17</v>
      </c>
      <c r="D18" s="79" t="s">
        <v>36</v>
      </c>
      <c r="E18" s="31">
        <v>2</v>
      </c>
      <c r="F18" s="32">
        <v>2</v>
      </c>
      <c r="G18" s="32">
        <v>2</v>
      </c>
      <c r="H18" s="32">
        <v>2</v>
      </c>
      <c r="I18" s="32">
        <v>2</v>
      </c>
      <c r="J18" s="33">
        <v>2</v>
      </c>
      <c r="K18" s="33">
        <v>2</v>
      </c>
      <c r="L18" s="33">
        <v>2</v>
      </c>
      <c r="M18" s="33"/>
      <c r="N18" s="33"/>
      <c r="O18" s="33"/>
      <c r="P18" s="1"/>
    </row>
    <row r="19" spans="1:16" ht="18" customHeight="1" x14ac:dyDescent="0.2">
      <c r="A19" s="6"/>
      <c r="B19" s="153"/>
      <c r="C19" s="78" t="s">
        <v>62</v>
      </c>
      <c r="D19" s="79" t="s">
        <v>29</v>
      </c>
      <c r="E19" s="31">
        <v>0.15</v>
      </c>
      <c r="F19" s="32">
        <v>0.15</v>
      </c>
      <c r="G19" s="32">
        <v>0.15</v>
      </c>
      <c r="H19" s="32">
        <v>0.15</v>
      </c>
      <c r="I19" s="32">
        <v>0.15</v>
      </c>
      <c r="J19" s="33">
        <v>0.15</v>
      </c>
      <c r="K19" s="33">
        <v>0.15</v>
      </c>
      <c r="L19" s="33">
        <v>0.15</v>
      </c>
      <c r="M19" s="33"/>
      <c r="N19" s="33"/>
      <c r="O19" s="33"/>
      <c r="P19" s="1"/>
    </row>
    <row r="20" spans="1:16" ht="18" customHeight="1" x14ac:dyDescent="0.2">
      <c r="A20" s="6"/>
      <c r="B20" s="153"/>
      <c r="C20" s="78" t="s">
        <v>63</v>
      </c>
      <c r="D20" s="79" t="s">
        <v>42</v>
      </c>
      <c r="E20" s="31">
        <v>1.2</v>
      </c>
      <c r="F20" s="32">
        <v>1.2</v>
      </c>
      <c r="G20" s="32">
        <v>1.2</v>
      </c>
      <c r="H20" s="32">
        <v>1.2</v>
      </c>
      <c r="I20" s="32">
        <v>1.2</v>
      </c>
      <c r="J20" s="34">
        <v>1.2</v>
      </c>
      <c r="K20" s="34">
        <v>1.2</v>
      </c>
      <c r="L20" s="34">
        <v>1.2</v>
      </c>
      <c r="M20" s="34"/>
      <c r="N20" s="34"/>
      <c r="O20" s="34"/>
      <c r="P20" s="1"/>
    </row>
    <row r="21" spans="1:16" ht="18" customHeight="1" x14ac:dyDescent="0.2">
      <c r="A21" s="6"/>
      <c r="B21" s="154"/>
      <c r="C21" s="94" t="s">
        <v>55</v>
      </c>
      <c r="D21" s="80" t="s">
        <v>30</v>
      </c>
      <c r="E21" s="35">
        <v>2</v>
      </c>
      <c r="F21" s="36">
        <v>3</v>
      </c>
      <c r="G21" s="36">
        <v>3</v>
      </c>
      <c r="H21" s="36">
        <v>3</v>
      </c>
      <c r="I21" s="36">
        <v>3</v>
      </c>
      <c r="J21" s="37">
        <v>3</v>
      </c>
      <c r="K21" s="37">
        <v>3</v>
      </c>
      <c r="L21" s="37">
        <v>3</v>
      </c>
      <c r="M21" s="37"/>
      <c r="N21" s="37"/>
      <c r="O21" s="37"/>
      <c r="P21" s="1"/>
    </row>
    <row r="22" spans="1:16" ht="15" thickBot="1" x14ac:dyDescent="0.25">
      <c r="B22" s="18"/>
      <c r="C22" s="19"/>
      <c r="D22" s="20"/>
      <c r="E22" s="92"/>
      <c r="F22" s="12"/>
      <c r="G22" s="12"/>
      <c r="H22" s="12"/>
      <c r="I22" s="12"/>
      <c r="J22" s="12"/>
      <c r="K22" s="12"/>
      <c r="L22" s="12"/>
      <c r="M22" s="12"/>
      <c r="N22" s="12"/>
      <c r="O22" s="12"/>
    </row>
    <row r="23" spans="1:16" ht="33" customHeight="1" x14ac:dyDescent="0.2">
      <c r="A23" s="6"/>
      <c r="B23" s="155" t="s">
        <v>8</v>
      </c>
      <c r="C23" s="81" t="s">
        <v>75</v>
      </c>
      <c r="D23" s="82" t="s">
        <v>39</v>
      </c>
      <c r="E23" s="38">
        <v>35</v>
      </c>
      <c r="F23" s="39">
        <v>35</v>
      </c>
      <c r="G23" s="39">
        <v>35</v>
      </c>
      <c r="H23" s="39">
        <v>35</v>
      </c>
      <c r="I23" s="39">
        <v>35</v>
      </c>
      <c r="J23" s="40">
        <v>35</v>
      </c>
      <c r="K23" s="40">
        <v>35</v>
      </c>
      <c r="L23" s="40">
        <v>35</v>
      </c>
      <c r="M23" s="40"/>
      <c r="N23" s="40"/>
      <c r="O23" s="40"/>
      <c r="P23" s="1"/>
    </row>
    <row r="24" spans="1:16" ht="42" customHeight="1" x14ac:dyDescent="0.2">
      <c r="A24" s="6"/>
      <c r="B24" s="156"/>
      <c r="C24" s="83" t="s">
        <v>51</v>
      </c>
      <c r="D24" s="84" t="s">
        <v>23</v>
      </c>
      <c r="E24" s="41" t="s">
        <v>97</v>
      </c>
      <c r="F24" s="42" t="s">
        <v>97</v>
      </c>
      <c r="G24" s="42" t="s">
        <v>97</v>
      </c>
      <c r="H24" s="42" t="s">
        <v>97</v>
      </c>
      <c r="I24" s="42" t="s">
        <v>97</v>
      </c>
      <c r="J24" s="43" t="s">
        <v>97</v>
      </c>
      <c r="K24" s="43" t="s">
        <v>97</v>
      </c>
      <c r="L24" s="43" t="s">
        <v>97</v>
      </c>
      <c r="M24" s="43"/>
      <c r="N24" s="43"/>
      <c r="O24" s="43"/>
      <c r="P24" s="1"/>
    </row>
    <row r="25" spans="1:16" ht="15" thickBot="1" x14ac:dyDescent="0.25">
      <c r="B25" s="13"/>
      <c r="C25" s="14"/>
      <c r="D25" s="15"/>
      <c r="E25" s="92"/>
      <c r="F25" s="12"/>
      <c r="G25" s="12"/>
      <c r="H25" s="12"/>
      <c r="I25" s="12"/>
      <c r="J25" s="12"/>
      <c r="K25" s="12"/>
      <c r="L25" s="12"/>
      <c r="M25" s="12"/>
      <c r="N25" s="12"/>
      <c r="O25" s="12"/>
    </row>
    <row r="26" spans="1:16" ht="33" customHeight="1" x14ac:dyDescent="0.2">
      <c r="A26" s="6"/>
      <c r="B26" s="148" t="s">
        <v>10</v>
      </c>
      <c r="C26" s="85" t="s">
        <v>18</v>
      </c>
      <c r="D26" s="86" t="s">
        <v>41</v>
      </c>
      <c r="E26" s="44">
        <f>SUM(274/684)*100</f>
        <v>40.058479532163744</v>
      </c>
      <c r="F26" s="45">
        <f>(15.984/F12)*100</f>
        <v>38.330935251798557</v>
      </c>
      <c r="G26" s="45">
        <f>(19.98/G12)*100</f>
        <v>41.452282157676343</v>
      </c>
      <c r="H26" s="45">
        <f>(13.986/H12)*100</f>
        <v>39.286516853932582</v>
      </c>
      <c r="I26" s="45">
        <f>(19.98/I12)*100</f>
        <v>45.554035567715459</v>
      </c>
      <c r="J26" s="46">
        <f>(23.976/J12)*100</f>
        <v>44.814953271028038</v>
      </c>
      <c r="K26" s="46">
        <f>(19.98/K12)*100</f>
        <v>40.576766856214455</v>
      </c>
      <c r="L26" s="46">
        <f>(13.986/L12)*100</f>
        <v>39.665343165059561</v>
      </c>
      <c r="M26" s="46"/>
      <c r="N26" s="46"/>
      <c r="O26" s="46"/>
      <c r="P26" s="1"/>
    </row>
    <row r="27" spans="1:16" ht="30.75" customHeight="1" x14ac:dyDescent="0.2">
      <c r="A27" s="6"/>
      <c r="B27" s="149"/>
      <c r="C27" s="76" t="s">
        <v>5</v>
      </c>
      <c r="D27" s="77" t="s">
        <v>27</v>
      </c>
      <c r="E27" s="47">
        <f>ROUND(SUM(E30/684), 1)</f>
        <v>81.7</v>
      </c>
      <c r="F27" s="48">
        <f>ROUND(SUM(F30/F12), 1)</f>
        <v>92.3</v>
      </c>
      <c r="G27" s="48">
        <f t="shared" ref="G27:L27" si="0">ROUND(SUM(G30/G12), 1)</f>
        <v>99.1</v>
      </c>
      <c r="H27" s="48">
        <f t="shared" si="0"/>
        <v>84.9</v>
      </c>
      <c r="I27" s="48">
        <f t="shared" si="0"/>
        <v>109.1</v>
      </c>
      <c r="J27" s="49">
        <f t="shared" si="0"/>
        <v>106.5</v>
      </c>
      <c r="K27" s="49">
        <f t="shared" si="0"/>
        <v>82.8</v>
      </c>
      <c r="L27" s="49">
        <f t="shared" si="0"/>
        <v>111.2</v>
      </c>
      <c r="M27" s="49"/>
      <c r="N27" s="49"/>
      <c r="O27" s="49"/>
      <c r="P27" s="1"/>
    </row>
    <row r="28" spans="1:16" ht="18" customHeight="1" x14ac:dyDescent="0.2">
      <c r="A28" s="6"/>
      <c r="B28" s="149"/>
      <c r="C28" s="87" t="s">
        <v>6</v>
      </c>
      <c r="D28" s="88" t="s">
        <v>27</v>
      </c>
      <c r="E28" s="31" t="str">
        <f>TEXT((E30/E29),"0.0%")</f>
        <v>96.8%</v>
      </c>
      <c r="F28" s="32" t="str">
        <f>TEXT((F30/F29),"0.0%")</f>
        <v>263.7%</v>
      </c>
      <c r="G28" s="32" t="str">
        <f t="shared" ref="G28:L28" si="1">TEXT((G30/G29),"0.0%")</f>
        <v>283.2%</v>
      </c>
      <c r="H28" s="32" t="str">
        <f t="shared" si="1"/>
        <v>242.7%</v>
      </c>
      <c r="I28" s="32" t="str">
        <f t="shared" si="1"/>
        <v>311.8%</v>
      </c>
      <c r="J28" s="33" t="str">
        <f t="shared" si="1"/>
        <v>304.3%</v>
      </c>
      <c r="K28" s="33" t="str">
        <f t="shared" si="1"/>
        <v>236.7%</v>
      </c>
      <c r="L28" s="33" t="str">
        <f t="shared" si="1"/>
        <v>317.6%</v>
      </c>
      <c r="M28" s="33"/>
      <c r="N28" s="33"/>
      <c r="O28" s="33"/>
      <c r="P28" s="1"/>
    </row>
    <row r="29" spans="1:16" ht="18" customHeight="1" x14ac:dyDescent="0.2">
      <c r="A29" s="6"/>
      <c r="B29" s="149"/>
      <c r="C29" s="89" t="s">
        <v>15</v>
      </c>
      <c r="D29" s="88" t="s">
        <v>27</v>
      </c>
      <c r="E29" s="31">
        <v>57715</v>
      </c>
      <c r="F29" s="32">
        <f>F12*F23</f>
        <v>1459.5</v>
      </c>
      <c r="G29" s="32">
        <f t="shared" ref="G29:L29" si="2">G12*G23</f>
        <v>1687</v>
      </c>
      <c r="H29" s="32">
        <f t="shared" si="2"/>
        <v>1246</v>
      </c>
      <c r="I29" s="32">
        <f t="shared" si="2"/>
        <v>1535.1</v>
      </c>
      <c r="J29" s="33">
        <f t="shared" si="2"/>
        <v>1872.5</v>
      </c>
      <c r="K29" s="33">
        <f t="shared" si="2"/>
        <v>1723.4</v>
      </c>
      <c r="L29" s="33">
        <f t="shared" si="2"/>
        <v>1234.0999999999999</v>
      </c>
      <c r="M29" s="33"/>
      <c r="N29" s="33"/>
      <c r="O29" s="33"/>
      <c r="P29" s="1"/>
    </row>
    <row r="30" spans="1:16" ht="18" customHeight="1" x14ac:dyDescent="0.2">
      <c r="A30" s="6"/>
      <c r="B30" s="150"/>
      <c r="C30" s="90" t="s">
        <v>16</v>
      </c>
      <c r="D30" s="91" t="s">
        <v>27</v>
      </c>
      <c r="E30" s="35">
        <v>55850</v>
      </c>
      <c r="F30" s="36">
        <v>3849</v>
      </c>
      <c r="G30" s="36">
        <v>4778</v>
      </c>
      <c r="H30" s="36">
        <v>3024</v>
      </c>
      <c r="I30" s="36">
        <v>4786</v>
      </c>
      <c r="J30" s="37">
        <v>5698</v>
      </c>
      <c r="K30" s="37">
        <v>4079</v>
      </c>
      <c r="L30" s="37">
        <v>3920</v>
      </c>
      <c r="M30" s="37"/>
      <c r="N30" s="37"/>
      <c r="O30" s="37"/>
      <c r="P30" s="1"/>
    </row>
    <row r="31" spans="1:16" ht="15" thickBot="1" x14ac:dyDescent="0.25">
      <c r="B31" s="13"/>
      <c r="C31" s="14"/>
      <c r="D31" s="15"/>
      <c r="E31" s="92"/>
      <c r="F31" s="12"/>
      <c r="G31" s="12"/>
      <c r="H31" s="12"/>
      <c r="I31" s="12"/>
      <c r="J31" s="12"/>
      <c r="K31" s="12"/>
      <c r="L31" s="12"/>
      <c r="M31" s="12"/>
      <c r="N31" s="12"/>
      <c r="O31" s="12"/>
    </row>
    <row r="32" spans="1:16" ht="33" customHeight="1" x14ac:dyDescent="0.2">
      <c r="A32" s="6"/>
      <c r="B32" s="157" t="s">
        <v>9</v>
      </c>
      <c r="C32" s="16" t="s">
        <v>3</v>
      </c>
      <c r="D32" s="17" t="s">
        <v>25</v>
      </c>
      <c r="E32" s="50" t="s">
        <v>98</v>
      </c>
      <c r="F32" s="51" t="s">
        <v>98</v>
      </c>
      <c r="G32" s="51" t="s">
        <v>98</v>
      </c>
      <c r="H32" s="51" t="s">
        <v>98</v>
      </c>
      <c r="I32" s="51" t="s">
        <v>98</v>
      </c>
      <c r="J32" s="52" t="s">
        <v>98</v>
      </c>
      <c r="K32" s="52" t="s">
        <v>98</v>
      </c>
      <c r="L32" s="52" t="s">
        <v>98</v>
      </c>
      <c r="M32" s="52"/>
      <c r="N32" s="52"/>
      <c r="O32" s="52"/>
      <c r="P32" s="1"/>
    </row>
    <row r="33" spans="1:16" ht="18" customHeight="1" x14ac:dyDescent="0.2">
      <c r="A33" s="6"/>
      <c r="B33" s="158"/>
      <c r="C33" s="76" t="s">
        <v>72</v>
      </c>
      <c r="D33" s="77" t="s">
        <v>26</v>
      </c>
      <c r="E33" s="47" t="s">
        <v>99</v>
      </c>
      <c r="F33" s="48" t="s">
        <v>100</v>
      </c>
      <c r="G33" s="48" t="s">
        <v>100</v>
      </c>
      <c r="H33" s="48" t="s">
        <v>100</v>
      </c>
      <c r="I33" s="48" t="s">
        <v>100</v>
      </c>
      <c r="J33" s="49" t="s">
        <v>100</v>
      </c>
      <c r="K33" s="49" t="s">
        <v>100</v>
      </c>
      <c r="L33" s="49" t="s">
        <v>100</v>
      </c>
      <c r="M33" s="49"/>
      <c r="N33" s="49"/>
      <c r="O33" s="49"/>
      <c r="P33" s="1"/>
    </row>
    <row r="34" spans="1:16" ht="18" customHeight="1" x14ac:dyDescent="0.2">
      <c r="A34" s="6"/>
      <c r="B34" s="158"/>
      <c r="C34" s="117" t="s">
        <v>73</v>
      </c>
      <c r="D34" s="118" t="s">
        <v>26</v>
      </c>
      <c r="E34" s="119" t="s">
        <v>100</v>
      </c>
      <c r="F34" s="120" t="s">
        <v>100</v>
      </c>
      <c r="G34" s="120" t="s">
        <v>100</v>
      </c>
      <c r="H34" s="120" t="s">
        <v>100</v>
      </c>
      <c r="I34" s="120" t="s">
        <v>100</v>
      </c>
      <c r="J34" s="121" t="s">
        <v>100</v>
      </c>
      <c r="K34" s="121" t="s">
        <v>100</v>
      </c>
      <c r="L34" s="121" t="s">
        <v>100</v>
      </c>
      <c r="M34" s="121"/>
      <c r="N34" s="121"/>
      <c r="O34" s="121"/>
      <c r="P34" s="1"/>
    </row>
    <row r="35" spans="1:16" ht="18" customHeight="1" x14ac:dyDescent="0.2">
      <c r="A35" s="6"/>
      <c r="B35" s="158"/>
      <c r="C35" s="78" t="s">
        <v>4</v>
      </c>
      <c r="D35" s="79" t="s">
        <v>25</v>
      </c>
      <c r="E35" s="31" t="s">
        <v>101</v>
      </c>
      <c r="F35" s="32" t="s">
        <v>101</v>
      </c>
      <c r="G35" s="32" t="s">
        <v>101</v>
      </c>
      <c r="H35" s="32" t="s">
        <v>101</v>
      </c>
      <c r="I35" s="32" t="s">
        <v>101</v>
      </c>
      <c r="J35" s="33" t="s">
        <v>101</v>
      </c>
      <c r="K35" s="33" t="s">
        <v>101</v>
      </c>
      <c r="L35" s="33" t="s">
        <v>101</v>
      </c>
      <c r="M35" s="33"/>
      <c r="N35" s="33"/>
      <c r="O35" s="33"/>
      <c r="P35" s="1"/>
    </row>
    <row r="36" spans="1:16" ht="18" customHeight="1" x14ac:dyDescent="0.2">
      <c r="A36" s="6"/>
      <c r="B36" s="158"/>
      <c r="C36" s="78" t="s">
        <v>50</v>
      </c>
      <c r="D36" s="79" t="s">
        <v>27</v>
      </c>
      <c r="E36" s="31"/>
      <c r="F36" s="32"/>
      <c r="G36" s="32"/>
      <c r="H36" s="32"/>
      <c r="I36" s="32"/>
      <c r="J36" s="33"/>
      <c r="K36" s="33"/>
      <c r="L36" s="33"/>
      <c r="M36" s="33"/>
      <c r="N36" s="33"/>
      <c r="O36" s="33"/>
      <c r="P36" s="1"/>
    </row>
    <row r="37" spans="1:16" ht="18" customHeight="1" x14ac:dyDescent="0.2">
      <c r="A37" s="6"/>
      <c r="B37" s="158"/>
      <c r="C37" s="78" t="s">
        <v>2</v>
      </c>
      <c r="D37" s="79" t="s">
        <v>27</v>
      </c>
      <c r="E37" s="31"/>
      <c r="F37" s="32"/>
      <c r="G37" s="32"/>
      <c r="H37" s="32"/>
      <c r="I37" s="32"/>
      <c r="J37" s="33"/>
      <c r="K37" s="33"/>
      <c r="L37" s="33"/>
      <c r="M37" s="33"/>
      <c r="N37" s="33"/>
      <c r="O37" s="33"/>
      <c r="P37" s="1"/>
    </row>
    <row r="38" spans="1:16" ht="18" customHeight="1" x14ac:dyDescent="0.2">
      <c r="A38" s="6"/>
      <c r="B38" s="158"/>
      <c r="C38" s="78" t="s">
        <v>19</v>
      </c>
      <c r="D38" s="79" t="s">
        <v>38</v>
      </c>
      <c r="E38" s="31"/>
      <c r="F38" s="32" t="s">
        <v>102</v>
      </c>
      <c r="G38" s="32" t="s">
        <v>102</v>
      </c>
      <c r="H38" s="32" t="s">
        <v>102</v>
      </c>
      <c r="I38" s="32" t="s">
        <v>102</v>
      </c>
      <c r="J38" s="33" t="s">
        <v>102</v>
      </c>
      <c r="K38" s="33" t="s">
        <v>102</v>
      </c>
      <c r="L38" s="33" t="s">
        <v>102</v>
      </c>
      <c r="M38" s="33"/>
      <c r="N38" s="33"/>
      <c r="O38" s="33"/>
      <c r="P38" s="1"/>
    </row>
    <row r="39" spans="1:16" ht="18" customHeight="1" x14ac:dyDescent="0.2">
      <c r="A39" s="6"/>
      <c r="B39" s="158"/>
      <c r="C39" s="78" t="s">
        <v>74</v>
      </c>
      <c r="D39" s="79" t="s">
        <v>38</v>
      </c>
      <c r="E39" s="114"/>
      <c r="F39" s="115" t="s">
        <v>102</v>
      </c>
      <c r="G39" s="115" t="s">
        <v>102</v>
      </c>
      <c r="H39" s="115" t="s">
        <v>102</v>
      </c>
      <c r="I39" s="115" t="s">
        <v>102</v>
      </c>
      <c r="J39" s="116" t="s">
        <v>102</v>
      </c>
      <c r="K39" s="116" t="s">
        <v>102</v>
      </c>
      <c r="L39" s="116" t="s">
        <v>102</v>
      </c>
      <c r="M39" s="116"/>
      <c r="N39" s="116"/>
      <c r="O39" s="116"/>
      <c r="P39" s="1"/>
    </row>
    <row r="40" spans="1:16" ht="18" customHeight="1" x14ac:dyDescent="0.2">
      <c r="A40" s="6"/>
      <c r="B40" s="159"/>
      <c r="C40" s="95" t="s">
        <v>28</v>
      </c>
      <c r="D40" s="91" t="s">
        <v>37</v>
      </c>
      <c r="E40" s="35">
        <v>62</v>
      </c>
      <c r="F40" s="36">
        <v>16.98</v>
      </c>
      <c r="G40" s="36">
        <v>16.98</v>
      </c>
      <c r="H40" s="36">
        <v>16.98</v>
      </c>
      <c r="I40" s="36">
        <v>16.98</v>
      </c>
      <c r="J40" s="37">
        <v>16.98</v>
      </c>
      <c r="K40" s="37">
        <v>16.98</v>
      </c>
      <c r="L40" s="37">
        <v>16.98</v>
      </c>
      <c r="M40" s="37"/>
      <c r="N40" s="37"/>
      <c r="O40" s="37"/>
      <c r="P40" s="1"/>
    </row>
    <row r="41" spans="1:16" ht="15" thickBot="1" x14ac:dyDescent="0.25">
      <c r="B41" s="13"/>
      <c r="C41" s="14"/>
      <c r="D41" s="15"/>
      <c r="E41" s="92"/>
      <c r="F41" s="12"/>
      <c r="G41" s="12"/>
      <c r="H41" s="12"/>
      <c r="I41" s="12"/>
      <c r="J41" s="12"/>
      <c r="K41" s="12"/>
      <c r="L41" s="12"/>
      <c r="M41" s="12"/>
      <c r="N41" s="12"/>
      <c r="O41" s="12"/>
    </row>
    <row r="42" spans="1:16" ht="33" customHeight="1" x14ac:dyDescent="0.2">
      <c r="A42" s="6"/>
      <c r="B42" s="160" t="s">
        <v>21</v>
      </c>
      <c r="C42" s="96" t="s">
        <v>57</v>
      </c>
      <c r="D42" s="97" t="s">
        <v>25</v>
      </c>
      <c r="E42" s="53" t="s">
        <v>103</v>
      </c>
      <c r="F42" s="54" t="s">
        <v>25</v>
      </c>
      <c r="G42" s="54" t="s">
        <v>25</v>
      </c>
      <c r="H42" s="54" t="s">
        <v>25</v>
      </c>
      <c r="I42" s="54" t="s">
        <v>25</v>
      </c>
      <c r="J42" s="55" t="s">
        <v>25</v>
      </c>
      <c r="K42" s="55" t="s">
        <v>25</v>
      </c>
      <c r="L42" s="55" t="s">
        <v>25</v>
      </c>
      <c r="M42" s="55"/>
      <c r="N42" s="55"/>
      <c r="O42" s="55"/>
      <c r="P42" s="1"/>
    </row>
    <row r="43" spans="1:16" ht="18" customHeight="1" x14ac:dyDescent="0.2">
      <c r="A43" s="6"/>
      <c r="B43" s="160"/>
      <c r="C43" s="76" t="s">
        <v>54</v>
      </c>
      <c r="D43" s="77" t="s">
        <v>71</v>
      </c>
      <c r="E43" s="28">
        <v>16</v>
      </c>
      <c r="F43" s="29"/>
      <c r="G43" s="29"/>
      <c r="H43" s="29"/>
      <c r="I43" s="29"/>
      <c r="J43" s="30"/>
      <c r="K43" s="30"/>
      <c r="L43" s="30"/>
      <c r="M43" s="30"/>
      <c r="N43" s="30"/>
      <c r="O43" s="30"/>
      <c r="P43" s="1"/>
    </row>
    <row r="44" spans="1:16" ht="42" customHeight="1" x14ac:dyDescent="0.2">
      <c r="A44" s="6"/>
      <c r="B44" s="161"/>
      <c r="C44" s="98" t="s">
        <v>56</v>
      </c>
      <c r="D44" s="84" t="s">
        <v>25</v>
      </c>
      <c r="E44" s="41" t="s">
        <v>104</v>
      </c>
      <c r="F44" s="42"/>
      <c r="G44" s="42"/>
      <c r="H44" s="42"/>
      <c r="I44" s="42"/>
      <c r="J44" s="43"/>
      <c r="K44" s="43"/>
      <c r="L44" s="43"/>
      <c r="M44" s="43"/>
      <c r="N44" s="43"/>
      <c r="O44" s="43"/>
      <c r="P44" s="1"/>
    </row>
    <row r="45" spans="1:16" ht="15" thickBot="1" x14ac:dyDescent="0.25">
      <c r="B45" s="18"/>
      <c r="C45" s="19"/>
      <c r="D45" s="20"/>
      <c r="E45" s="109"/>
      <c r="F45" s="110"/>
      <c r="G45" s="110"/>
      <c r="H45" s="110"/>
      <c r="I45" s="110"/>
      <c r="J45" s="111"/>
      <c r="K45" s="111"/>
      <c r="L45" s="111"/>
      <c r="M45" s="111"/>
      <c r="N45" s="111"/>
      <c r="O45" s="111"/>
    </row>
    <row r="46" spans="1:16" ht="32.65" customHeight="1" x14ac:dyDescent="0.2">
      <c r="A46" s="6"/>
      <c r="B46" s="145" t="s">
        <v>22</v>
      </c>
      <c r="C46" s="99" t="s">
        <v>11</v>
      </c>
      <c r="D46" s="100" t="s">
        <v>40</v>
      </c>
      <c r="E46" s="61"/>
      <c r="F46" s="62"/>
      <c r="G46" s="62"/>
      <c r="H46" s="62"/>
      <c r="I46" s="62"/>
      <c r="J46" s="63"/>
      <c r="K46" s="63"/>
      <c r="L46" s="63"/>
      <c r="M46" s="63"/>
      <c r="N46" s="63"/>
      <c r="O46" s="63"/>
      <c r="P46" s="1"/>
    </row>
    <row r="47" spans="1:16" ht="27.75" customHeight="1" x14ac:dyDescent="0.2">
      <c r="A47" s="6"/>
      <c r="B47" s="146"/>
      <c r="C47" s="101" t="s">
        <v>53</v>
      </c>
      <c r="D47" s="102" t="s">
        <v>27</v>
      </c>
      <c r="E47" s="47"/>
      <c r="F47" s="48"/>
      <c r="G47" s="48"/>
      <c r="H47" s="48"/>
      <c r="I47" s="48"/>
      <c r="J47" s="49"/>
      <c r="K47" s="49"/>
      <c r="L47" s="49"/>
      <c r="M47" s="49"/>
      <c r="N47" s="49"/>
      <c r="O47" s="49"/>
      <c r="P47" s="1"/>
    </row>
    <row r="48" spans="1:16" ht="18" customHeight="1" x14ac:dyDescent="0.2">
      <c r="A48" s="6"/>
      <c r="B48" s="146"/>
      <c r="C48" s="103" t="s">
        <v>13</v>
      </c>
      <c r="D48" s="88" t="s">
        <v>27</v>
      </c>
      <c r="E48" s="64"/>
      <c r="F48" s="65"/>
      <c r="G48" s="65"/>
      <c r="H48" s="65"/>
      <c r="I48" s="65"/>
      <c r="J48" s="66"/>
      <c r="K48" s="66"/>
      <c r="L48" s="66"/>
      <c r="M48" s="66"/>
      <c r="N48" s="66"/>
      <c r="O48" s="66"/>
      <c r="P48" s="1"/>
    </row>
    <row r="49" spans="1:16" ht="18" customHeight="1" x14ac:dyDescent="0.2">
      <c r="A49" s="6"/>
      <c r="B49" s="146"/>
      <c r="C49" s="103" t="s">
        <v>14</v>
      </c>
      <c r="D49" s="104"/>
      <c r="E49" s="67"/>
      <c r="F49" s="68"/>
      <c r="G49" s="68"/>
      <c r="H49" s="68"/>
      <c r="I49" s="68"/>
      <c r="J49" s="69"/>
      <c r="K49" s="69"/>
      <c r="L49" s="69"/>
      <c r="M49" s="69"/>
      <c r="N49" s="69"/>
      <c r="O49" s="69"/>
      <c r="P49" s="1"/>
    </row>
    <row r="50" spans="1:16" ht="28.5" x14ac:dyDescent="0.2">
      <c r="A50" s="6"/>
      <c r="B50" s="147"/>
      <c r="C50" s="90" t="s">
        <v>64</v>
      </c>
      <c r="D50" s="91" t="s">
        <v>27</v>
      </c>
      <c r="E50" s="35"/>
      <c r="F50" s="36"/>
      <c r="G50" s="36"/>
      <c r="H50" s="36"/>
      <c r="I50" s="36"/>
      <c r="J50" s="37"/>
      <c r="K50" s="37"/>
      <c r="L50" s="37"/>
      <c r="M50" s="37"/>
      <c r="N50" s="37"/>
      <c r="O50" s="37"/>
      <c r="P50" s="1"/>
    </row>
    <row r="51" spans="1:16" ht="15" thickBot="1" x14ac:dyDescent="0.25">
      <c r="B51" s="18"/>
      <c r="C51" s="19"/>
      <c r="D51" s="20"/>
      <c r="E51" s="92"/>
      <c r="F51" s="12"/>
      <c r="G51" s="12"/>
      <c r="H51" s="12"/>
      <c r="I51" s="12"/>
      <c r="J51" s="12"/>
      <c r="K51" s="12"/>
      <c r="L51" s="12"/>
      <c r="M51" s="12"/>
      <c r="N51" s="12"/>
      <c r="O51" s="12"/>
    </row>
    <row r="52" spans="1:16" ht="25.15" customHeight="1" x14ac:dyDescent="0.2">
      <c r="A52" s="6"/>
      <c r="B52" s="105" t="s">
        <v>12</v>
      </c>
      <c r="C52" s="106" t="s">
        <v>58</v>
      </c>
      <c r="D52" s="107" t="s">
        <v>27</v>
      </c>
      <c r="E52" s="70"/>
      <c r="F52" s="71"/>
      <c r="G52" s="71"/>
      <c r="H52" s="71"/>
      <c r="I52" s="71"/>
      <c r="J52" s="72"/>
      <c r="K52" s="72"/>
      <c r="L52" s="72"/>
      <c r="M52" s="72"/>
      <c r="N52" s="72"/>
      <c r="O52" s="72"/>
      <c r="P52" s="1"/>
    </row>
    <row r="53" spans="1:16" x14ac:dyDescent="0.2">
      <c r="D53" s="21"/>
    </row>
  </sheetData>
  <sheetProtection algorithmName="SHA-512" hashValue="WqCUQ5ObhvZRRCiiU7Vpun74NAQ8A7p3VZEkb47RHWmf6LjpABR5xqYr4FA6VrbmS228Tw+G2d0RAri3/gnJ6w==" saltValue="YVBU0vCwDMrHYxUOL5PtSA==" spinCount="100000" sheet="1" objects="1" scenarios="1" insertColumns="0"/>
  <mergeCells count="17">
    <mergeCell ref="J7:J8"/>
    <mergeCell ref="K9:K10"/>
    <mergeCell ref="M9:M10"/>
    <mergeCell ref="K7:K8"/>
    <mergeCell ref="E7:E8"/>
    <mergeCell ref="F7:F8"/>
    <mergeCell ref="G7:G8"/>
    <mergeCell ref="H7:H8"/>
    <mergeCell ref="B46:B50"/>
    <mergeCell ref="B26:B30"/>
    <mergeCell ref="B2:D2"/>
    <mergeCell ref="B16:B21"/>
    <mergeCell ref="B23:B24"/>
    <mergeCell ref="B32:B40"/>
    <mergeCell ref="B42:B44"/>
    <mergeCell ref="D7:D8"/>
    <mergeCell ref="D6:H6"/>
  </mergeCells>
  <phoneticPr fontId="8" type="noConversion"/>
  <dataValidations count="1">
    <dataValidation allowBlank="1" showInputMessage="1" showErrorMessage="1" promptTitle="Name" prompt="Free input cell for applicant " sqref="E11:O11" xr:uid="{37F2F7FF-C95B-4FA1-91EE-3BEF65C7E3FB}"/>
  </dataValidations>
  <pageMargins left="0.25" right="0.25" top="0.75" bottom="0.75" header="0.3" footer="0.3"/>
  <pageSetup paperSize="9" scale="67"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FBA16-A531-4C53-9CC0-638FF7ACBDB2}">
  <dimension ref="F2:L3"/>
  <sheetViews>
    <sheetView workbookViewId="0">
      <selection activeCell="J11" sqref="J11"/>
    </sheetView>
  </sheetViews>
  <sheetFormatPr defaultRowHeight="15" x14ac:dyDescent="0.25"/>
  <sheetData>
    <row r="2" spans="6:12" ht="28.5" x14ac:dyDescent="0.25">
      <c r="F2" s="23" t="s">
        <v>89</v>
      </c>
      <c r="G2" s="23" t="s">
        <v>90</v>
      </c>
      <c r="H2" s="23" t="s">
        <v>95</v>
      </c>
      <c r="I2" s="23" t="s">
        <v>91</v>
      </c>
      <c r="J2" s="23" t="s">
        <v>92</v>
      </c>
      <c r="K2" s="23" t="s">
        <v>93</v>
      </c>
      <c r="L2" s="23" t="s">
        <v>94</v>
      </c>
    </row>
    <row r="3" spans="6:12" x14ac:dyDescent="0.25">
      <c r="F3" s="57">
        <v>15.98</v>
      </c>
      <c r="G3" s="57">
        <v>19.98</v>
      </c>
      <c r="H3" s="58">
        <v>13.98</v>
      </c>
      <c r="I3" s="58">
        <v>17.98</v>
      </c>
      <c r="J3" s="59">
        <v>21.97</v>
      </c>
      <c r="K3" s="59">
        <v>19.98</v>
      </c>
      <c r="L3" s="59">
        <v>13.98</v>
      </c>
    </row>
  </sheetData>
  <dataValidations count="1">
    <dataValidation allowBlank="1" showInputMessage="1" showErrorMessage="1" promptTitle="Name" prompt="Free input cell for applicant " sqref="F2:L2" xr:uid="{2EC368BF-D200-4D6B-BA4D-BF87CD2F5059}"/>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20D2EE2780684BAC6AB5783212F526" ma:contentTypeVersion="7" ma:contentTypeDescription="Create a new document." ma:contentTypeScope="" ma:versionID="90f05e2daa86c3a8f76a305ae29e4978">
  <xsd:schema xmlns:xsd="http://www.w3.org/2001/XMLSchema" xmlns:xs="http://www.w3.org/2001/XMLSchema" xmlns:p="http://schemas.microsoft.com/office/2006/metadata/properties" xmlns:ns2="8e20d667-db99-4e7e-b441-5bbce41336c9" targetNamespace="http://schemas.microsoft.com/office/2006/metadata/properties" ma:root="true" ma:fieldsID="23bbbdd3fbfea4b889ada3fb9b6a64a1" ns2:_="">
    <xsd:import namespace="8e20d667-db99-4e7e-b441-5bbce4133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20d667-db99-4e7e-b441-5bbce41336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95FD69-9D60-42EF-A756-9D6462BEC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20d667-db99-4e7e-b441-5bbce41336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C1CF87-C68B-4CD8-8286-EFE8A71A8C0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1352D5E-DB8B-4DFF-B420-13790E09AA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vt:lpstr>
      <vt:lpstr>Resi - +10 homes</vt:lpstr>
      <vt:lpstr>Sheet1</vt:lpstr>
      <vt:lpstr>Intro!Print_Area</vt:lpstr>
      <vt:lpstr>'Resi - +10 homes'!Print_Area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Clare Murray</dc:creator>
  <cp:lastModifiedBy>Carl Brady</cp:lastModifiedBy>
  <cp:lastPrinted>2025-01-13T14:05:53Z</cp:lastPrinted>
  <dcterms:created xsi:type="dcterms:W3CDTF">2024-10-28T16:05:35Z</dcterms:created>
  <dcterms:modified xsi:type="dcterms:W3CDTF">2026-06-10T14:53:50Z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0x010100FF20D2EE2780684BAC6AB5783212F526</vt:lpwstr>
  </property>
</Properties>
</file>