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Vectos Job Data\2020\VN201804 Jacksons Brickworks, Manchester\XL\Distribution Calculations\"/>
    </mc:Choice>
  </mc:AlternateContent>
  <xr:revisionPtr revIDLastSave="0" documentId="13_ncr:1_{38790F95-47FC-4111-B501-8FE365DEFCC2}" xr6:coauthVersionLast="47" xr6:coauthVersionMax="47" xr10:uidLastSave="{00000000-0000-0000-0000-000000000000}"/>
  <bookViews>
    <workbookView xWindow="-110" yWindow="-110" windowWidth="19420" windowHeight="10420" activeTab="13" xr2:uid="{00000000-000D-0000-FFFF-FFFF00000000}"/>
  </bookViews>
  <sheets>
    <sheet name="Census MSOA" sheetId="1" r:id="rId1"/>
    <sheet name="A" sheetId="2" r:id="rId2"/>
    <sheet name="B" sheetId="3" r:id="rId3"/>
    <sheet name="B1" sheetId="12" r:id="rId4"/>
    <sheet name="C" sheetId="4" r:id="rId5"/>
    <sheet name="D" sheetId="5" r:id="rId6"/>
    <sheet name="E" sheetId="6" r:id="rId7"/>
    <sheet name="F" sheetId="7" r:id="rId8"/>
    <sheet name="G" sheetId="8" r:id="rId9"/>
    <sheet name="H" sheetId="9" r:id="rId10"/>
    <sheet name="I1" sheetId="15" r:id="rId11"/>
    <sheet name="J" sheetId="10" r:id="rId12"/>
    <sheet name="K" sheetId="11" r:id="rId13"/>
    <sheet name="Summary" sheetId="13" r:id="rId14"/>
  </sheets>
  <definedNames>
    <definedName name="_xlnm._FilterDatabase" localSheetId="0" hidden="1">'Census MSOA'!$A$1:$C$1</definedName>
    <definedName name="_xlnm._FilterDatabase" localSheetId="12" hidden="1">K!$A$1:$C$1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13" l="1"/>
  <c r="C17" i="11"/>
  <c r="B13" i="13"/>
  <c r="B12" i="13"/>
  <c r="B9" i="13"/>
  <c r="B8" i="13"/>
  <c r="B7" i="13"/>
  <c r="B6" i="13"/>
  <c r="B5" i="13"/>
  <c r="B4" i="13"/>
  <c r="B3" i="13"/>
  <c r="B2" i="9"/>
  <c r="C2" i="9"/>
  <c r="C3" i="11"/>
  <c r="C4" i="11"/>
  <c r="C2" i="11"/>
  <c r="C16" i="11"/>
  <c r="C5" i="11"/>
  <c r="C6" i="11"/>
  <c r="C10" i="11"/>
  <c r="C14" i="11"/>
  <c r="C7" i="11"/>
  <c r="C12" i="11"/>
  <c r="C13" i="11"/>
  <c r="C8" i="11"/>
  <c r="C9" i="11"/>
  <c r="C11" i="11"/>
  <c r="C15" i="11"/>
  <c r="B3" i="11"/>
  <c r="B4" i="11"/>
  <c r="B2" i="11"/>
  <c r="B16" i="11"/>
  <c r="B5" i="11"/>
  <c r="B6" i="11"/>
  <c r="B10" i="11"/>
  <c r="B14" i="11"/>
  <c r="B7" i="11"/>
  <c r="B12" i="11"/>
  <c r="B13" i="11"/>
  <c r="B8" i="11"/>
  <c r="B9" i="11"/>
  <c r="B11" i="11"/>
  <c r="B15" i="11"/>
  <c r="B3" i="10"/>
  <c r="B4" i="10"/>
  <c r="B5" i="10"/>
  <c r="B6" i="10"/>
  <c r="B7" i="10"/>
  <c r="B8" i="10"/>
  <c r="B9" i="10"/>
  <c r="B10" i="10"/>
  <c r="B11" i="10"/>
  <c r="B12" i="10"/>
  <c r="B13" i="10"/>
  <c r="B14" i="10"/>
  <c r="B15" i="10"/>
  <c r="B16" i="10"/>
  <c r="B17" i="10"/>
  <c r="B2" i="10"/>
  <c r="C18" i="10"/>
  <c r="C3" i="10"/>
  <c r="C4" i="10"/>
  <c r="C5" i="10"/>
  <c r="C6" i="10"/>
  <c r="C7" i="10"/>
  <c r="C8" i="10"/>
  <c r="C9" i="10"/>
  <c r="C10" i="10"/>
  <c r="C11" i="10"/>
  <c r="C12" i="10"/>
  <c r="C13" i="10"/>
  <c r="C14" i="10"/>
  <c r="C15" i="10"/>
  <c r="C16" i="10"/>
  <c r="C17" i="10"/>
  <c r="C2" i="10"/>
  <c r="C21" i="15"/>
  <c r="C3" i="15"/>
  <c r="C4" i="15"/>
  <c r="C5" i="15"/>
  <c r="C6" i="15"/>
  <c r="C7" i="15"/>
  <c r="C8" i="15"/>
  <c r="C9" i="15"/>
  <c r="C10" i="15"/>
  <c r="C11" i="15"/>
  <c r="C12" i="15"/>
  <c r="C13" i="15"/>
  <c r="C14" i="15"/>
  <c r="C15" i="15"/>
  <c r="C16" i="15"/>
  <c r="C17" i="15"/>
  <c r="C18" i="15"/>
  <c r="C19" i="15"/>
  <c r="C20" i="15"/>
  <c r="C2" i="15"/>
  <c r="B21" i="15"/>
  <c r="B3" i="15"/>
  <c r="B4" i="15"/>
  <c r="B5" i="15"/>
  <c r="B6" i="15"/>
  <c r="B7" i="15"/>
  <c r="B8" i="15"/>
  <c r="B9" i="15"/>
  <c r="B10" i="15"/>
  <c r="B11" i="15"/>
  <c r="B12" i="15"/>
  <c r="B13" i="15"/>
  <c r="B14" i="15"/>
  <c r="B15" i="15"/>
  <c r="B16" i="15"/>
  <c r="B17" i="15"/>
  <c r="B18" i="15"/>
  <c r="B19" i="15"/>
  <c r="B20" i="15"/>
  <c r="B2" i="15"/>
  <c r="C21" i="8"/>
  <c r="C3" i="8"/>
  <c r="C4" i="8"/>
  <c r="C5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" i="8"/>
  <c r="B21" i="8"/>
  <c r="B3" i="8"/>
  <c r="B4" i="8"/>
  <c r="B5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" i="8"/>
  <c r="B8" i="5"/>
  <c r="C8" i="5"/>
  <c r="C7" i="5"/>
  <c r="C3" i="5"/>
  <c r="C4" i="5"/>
  <c r="C5" i="5"/>
  <c r="C6" i="5"/>
  <c r="C2" i="5"/>
  <c r="B3" i="5"/>
  <c r="B4" i="5"/>
  <c r="B5" i="5"/>
  <c r="B6" i="5"/>
  <c r="B7" i="5"/>
  <c r="B2" i="5"/>
  <c r="C6" i="4"/>
  <c r="C3" i="4"/>
  <c r="C4" i="4"/>
  <c r="C5" i="4"/>
  <c r="C2" i="4"/>
  <c r="B6" i="4"/>
  <c r="B3" i="4"/>
  <c r="B4" i="4"/>
  <c r="B5" i="4"/>
  <c r="B2" i="4"/>
  <c r="C5" i="2" l="1"/>
  <c r="C3" i="2"/>
  <c r="C4" i="2"/>
  <c r="C2" i="2"/>
  <c r="B5" i="2"/>
  <c r="B3" i="2"/>
  <c r="B4" i="2"/>
  <c r="B2" i="2"/>
  <c r="C3" i="1" l="1"/>
  <c r="C4" i="1"/>
  <c r="C5" i="1"/>
  <c r="C6" i="1"/>
  <c r="C2" i="7" s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3" i="7" s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2" i="1"/>
  <c r="B90" i="1"/>
  <c r="C4" i="7"/>
  <c r="C5" i="7"/>
  <c r="B3" i="7"/>
  <c r="B4" i="7"/>
  <c r="B5" i="7"/>
  <c r="B2" i="7"/>
  <c r="C90" i="1" l="1"/>
  <c r="C6" i="7"/>
  <c r="B14" i="13"/>
  <c r="B17" i="11" l="1"/>
</calcChain>
</file>

<file path=xl/sharedStrings.xml><?xml version="1.0" encoding="utf-8"?>
<sst xmlns="http://schemas.openxmlformats.org/spreadsheetml/2006/main" count="234" uniqueCount="109">
  <si>
    <t>MSOA</t>
  </si>
  <si>
    <t>Number</t>
  </si>
  <si>
    <t>_%</t>
  </si>
  <si>
    <t>Manchester 054</t>
  </si>
  <si>
    <t>Manchester 055</t>
  </si>
  <si>
    <t>Manchester 018</t>
  </si>
  <si>
    <t>Manchester 015</t>
  </si>
  <si>
    <t>Manchester 006</t>
  </si>
  <si>
    <t>Oldham 028</t>
  </si>
  <si>
    <t>Oldham 032</t>
  </si>
  <si>
    <t>Manchester 022</t>
  </si>
  <si>
    <t>Manchester 060</t>
  </si>
  <si>
    <t>Tameside 013</t>
  </si>
  <si>
    <t>Manchester 019</t>
  </si>
  <si>
    <t>Manchester 012</t>
  </si>
  <si>
    <t>Manchester 053</t>
  </si>
  <si>
    <t>Manchester 013</t>
  </si>
  <si>
    <t>Manchester 009</t>
  </si>
  <si>
    <t>Manchester 020</t>
  </si>
  <si>
    <t>Oldham 031</t>
  </si>
  <si>
    <t>Manchester 056</t>
  </si>
  <si>
    <t>Manchester 057</t>
  </si>
  <si>
    <t>Oldham 027</t>
  </si>
  <si>
    <t>Manchester 008</t>
  </si>
  <si>
    <t>Manchester 017</t>
  </si>
  <si>
    <t>Manchester 058</t>
  </si>
  <si>
    <t>Oldham 015</t>
  </si>
  <si>
    <t>Oldham 016</t>
  </si>
  <si>
    <t>Oldham 024</t>
  </si>
  <si>
    <t>Manchester 005</t>
  </si>
  <si>
    <t>Manchester 007</t>
  </si>
  <si>
    <t>Oldham 014</t>
  </si>
  <si>
    <t>Oldham 029</t>
  </si>
  <si>
    <t>Manchester 001</t>
  </si>
  <si>
    <t>Manchester 002</t>
  </si>
  <si>
    <t>Manchester 003</t>
  </si>
  <si>
    <t>Manchester 026</t>
  </si>
  <si>
    <t>Manchester 052</t>
  </si>
  <si>
    <t>Oldham 022</t>
  </si>
  <si>
    <t>Tameside 010</t>
  </si>
  <si>
    <t>Tameside 017</t>
  </si>
  <si>
    <t>Manchester 046</t>
  </si>
  <si>
    <t>Oldham 009</t>
  </si>
  <si>
    <t>Oldham 017</t>
  </si>
  <si>
    <t>Oldham 030</t>
  </si>
  <si>
    <t>Tameside 028</t>
  </si>
  <si>
    <t>Manchester 024</t>
  </si>
  <si>
    <t>Manchester 025</t>
  </si>
  <si>
    <t>Manchester 036</t>
  </si>
  <si>
    <t>Manchester 039</t>
  </si>
  <si>
    <t>Manchester 049</t>
  </si>
  <si>
    <t>Manchester 051</t>
  </si>
  <si>
    <t>Oldham 002</t>
  </si>
  <si>
    <t>Oldham 034</t>
  </si>
  <si>
    <t>Tameside 021</t>
  </si>
  <si>
    <t>Manchester 023</t>
  </si>
  <si>
    <t>Manchester 027</t>
  </si>
  <si>
    <t>Manchester 028</t>
  </si>
  <si>
    <t>Manchester 031</t>
  </si>
  <si>
    <t>Manchester 045</t>
  </si>
  <si>
    <t>Manchester 047</t>
  </si>
  <si>
    <t>Manchester 048</t>
  </si>
  <si>
    <t>Manchester 050</t>
  </si>
  <si>
    <t>Tameside 005</t>
  </si>
  <si>
    <t>Tameside 012</t>
  </si>
  <si>
    <t>Tameside 025</t>
  </si>
  <si>
    <t>Manchester 033</t>
  </si>
  <si>
    <t>Manchester 038</t>
  </si>
  <si>
    <t>Manchester 040</t>
  </si>
  <si>
    <t>Manchester 041</t>
  </si>
  <si>
    <t>Manchester 043</t>
  </si>
  <si>
    <t>Manchester 059</t>
  </si>
  <si>
    <t>Oldham 003</t>
  </si>
  <si>
    <t>Oldham 008</t>
  </si>
  <si>
    <t>Oldham 033</t>
  </si>
  <si>
    <t>Oldham 035</t>
  </si>
  <si>
    <t>Tameside 007</t>
  </si>
  <si>
    <t>Tameside 008</t>
  </si>
  <si>
    <t>Tameside 014</t>
  </si>
  <si>
    <t>Tameside 022</t>
  </si>
  <si>
    <t>Manchester 004</t>
  </si>
  <si>
    <t>Manchester 035</t>
  </si>
  <si>
    <t>Manchester 044</t>
  </si>
  <si>
    <t>Oldham 005</t>
  </si>
  <si>
    <t>Oldham 012</t>
  </si>
  <si>
    <t>Tameside 002</t>
  </si>
  <si>
    <t>Tameside 006</t>
  </si>
  <si>
    <t>Tameside 011</t>
  </si>
  <si>
    <t>Tameside 019</t>
  </si>
  <si>
    <t>Tameside 020</t>
  </si>
  <si>
    <t>Tameside 026</t>
  </si>
  <si>
    <t>None</t>
  </si>
  <si>
    <t>A</t>
  </si>
  <si>
    <t>B</t>
  </si>
  <si>
    <t>B1</t>
  </si>
  <si>
    <t>C</t>
  </si>
  <si>
    <t>D</t>
  </si>
  <si>
    <t>E</t>
  </si>
  <si>
    <t>F</t>
  </si>
  <si>
    <t>G</t>
  </si>
  <si>
    <t>H</t>
  </si>
  <si>
    <t>I</t>
  </si>
  <si>
    <t>J</t>
  </si>
  <si>
    <t>K</t>
  </si>
  <si>
    <t>Grimshaw Lane</t>
  </si>
  <si>
    <t>Zone</t>
  </si>
  <si>
    <t>Percent</t>
  </si>
  <si>
    <t>Back Bridge Road</t>
  </si>
  <si>
    <t>I1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</si>
</sst>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%"/>
    <numFmt numFmtId="165" formatCode="0.000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0" fontId="0" fillId="0" borderId="0" xfId="0" applyNumberFormat="1"/>
    <xf numFmtId="164" fontId="0" fillId="0" borderId="0" xfId="1" applyNumberFormat="1" applyFont="1"/>
    <xf numFmtId="165" fontId="0" fillId="0" borderId="0" xfId="1" applyNumberFormat="1" applyFont="1"/>
    <xf numFmtId="165" fontId="0" fillId="0" borderId="0" xfId="0" applyNumberFormat="1"/>
    <xf numFmtId="164" fontId="0" fillId="0" borderId="0" xfId="0" applyNumberFormat="1"/>
    <xf numFmtId="9" fontId="0" fillId="0" borderId="0" xfId="0" applyNumberFormat="1"/>
    <xf numFmtId="1" fontId="0" fillId="0" borderId="0" xfId="1" applyNumberFormat="1" applyFont="1"/>
    <xf numFmtId="1" fontId="0" fillId="0" borderId="0" xfId="0" applyNumberFormat="1"/>
    <xf numFmtId="9" fontId="0" fillId="0" borderId="0" xfId="1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0"/>
  <sheetViews>
    <sheetView topLeftCell="A46" workbookViewId="0">
      <selection activeCell="A58" sqref="A58"/>
    </sheetView>
  </sheetViews>
  <sheetFormatPr defaultRowHeight="14.5" x14ac:dyDescent="0.35"/>
  <cols>
    <col min="1" max="1" width="16.632812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33</v>
      </c>
      <c r="B2">
        <v>6</v>
      </c>
      <c r="C2" s="1">
        <f>B2/$B$90</f>
        <v>7.2551390568319227E-3</v>
      </c>
    </row>
    <row r="3" spans="1:3" x14ac:dyDescent="0.35">
      <c r="A3" t="s">
        <v>34</v>
      </c>
      <c r="B3">
        <v>6</v>
      </c>
      <c r="C3" s="1">
        <f t="shared" ref="C3:C66" si="0">B3/$B$90</f>
        <v>7.2551390568319227E-3</v>
      </c>
    </row>
    <row r="4" spans="1:3" x14ac:dyDescent="0.35">
      <c r="A4" t="s">
        <v>35</v>
      </c>
      <c r="B4">
        <v>6</v>
      </c>
      <c r="C4" s="1">
        <f t="shared" si="0"/>
        <v>7.2551390568319227E-3</v>
      </c>
    </row>
    <row r="5" spans="1:3" x14ac:dyDescent="0.35">
      <c r="A5" t="s">
        <v>80</v>
      </c>
      <c r="B5">
        <v>1</v>
      </c>
      <c r="C5" s="1">
        <f t="shared" si="0"/>
        <v>1.2091898428053204E-3</v>
      </c>
    </row>
    <row r="6" spans="1:3" x14ac:dyDescent="0.35">
      <c r="A6" t="s">
        <v>29</v>
      </c>
      <c r="B6">
        <v>8</v>
      </c>
      <c r="C6" s="1">
        <f t="shared" si="0"/>
        <v>9.673518742442563E-3</v>
      </c>
    </row>
    <row r="7" spans="1:3" x14ac:dyDescent="0.35">
      <c r="A7" t="s">
        <v>7</v>
      </c>
      <c r="B7">
        <v>38</v>
      </c>
      <c r="C7" s="1">
        <f t="shared" si="0"/>
        <v>4.5949214026602174E-2</v>
      </c>
    </row>
    <row r="8" spans="1:3" x14ac:dyDescent="0.35">
      <c r="A8" t="s">
        <v>30</v>
      </c>
      <c r="B8">
        <v>8</v>
      </c>
      <c r="C8" s="1">
        <f t="shared" si="0"/>
        <v>9.673518742442563E-3</v>
      </c>
    </row>
    <row r="9" spans="1:3" x14ac:dyDescent="0.35">
      <c r="A9" t="s">
        <v>23</v>
      </c>
      <c r="B9">
        <v>12</v>
      </c>
      <c r="C9" s="1">
        <f t="shared" si="0"/>
        <v>1.4510278113663845E-2</v>
      </c>
    </row>
    <row r="10" spans="1:3" x14ac:dyDescent="0.35">
      <c r="A10" t="s">
        <v>17</v>
      </c>
      <c r="B10">
        <v>17</v>
      </c>
      <c r="C10" s="1">
        <f t="shared" si="0"/>
        <v>2.0556227327690448E-2</v>
      </c>
    </row>
    <row r="11" spans="1:3" x14ac:dyDescent="0.35">
      <c r="A11" t="s">
        <v>14</v>
      </c>
      <c r="B11">
        <v>19</v>
      </c>
      <c r="C11" s="1">
        <f t="shared" si="0"/>
        <v>2.2974607013301087E-2</v>
      </c>
    </row>
    <row r="12" spans="1:3" x14ac:dyDescent="0.35">
      <c r="A12" t="s">
        <v>16</v>
      </c>
      <c r="B12">
        <v>18</v>
      </c>
      <c r="C12" s="1">
        <f t="shared" si="0"/>
        <v>2.1765417170495769E-2</v>
      </c>
    </row>
    <row r="13" spans="1:3" x14ac:dyDescent="0.35">
      <c r="A13" t="s">
        <v>6</v>
      </c>
      <c r="B13">
        <v>40</v>
      </c>
      <c r="C13" s="1">
        <f t="shared" si="0"/>
        <v>4.8367593712212817E-2</v>
      </c>
    </row>
    <row r="14" spans="1:3" x14ac:dyDescent="0.35">
      <c r="A14" t="s">
        <v>24</v>
      </c>
      <c r="B14">
        <v>12</v>
      </c>
      <c r="C14" s="1">
        <f t="shared" si="0"/>
        <v>1.4510278113663845E-2</v>
      </c>
    </row>
    <row r="15" spans="1:3" x14ac:dyDescent="0.35">
      <c r="A15" t="s">
        <v>5</v>
      </c>
      <c r="B15">
        <v>44</v>
      </c>
      <c r="C15" s="1">
        <f t="shared" si="0"/>
        <v>5.3204353083434096E-2</v>
      </c>
    </row>
    <row r="16" spans="1:3" x14ac:dyDescent="0.35">
      <c r="A16" t="s">
        <v>13</v>
      </c>
      <c r="B16">
        <v>20</v>
      </c>
      <c r="C16" s="1">
        <f t="shared" si="0"/>
        <v>2.4183796856106408E-2</v>
      </c>
    </row>
    <row r="17" spans="1:3" x14ac:dyDescent="0.35">
      <c r="A17" t="s">
        <v>18</v>
      </c>
      <c r="B17">
        <v>16</v>
      </c>
      <c r="C17" s="1">
        <f t="shared" si="0"/>
        <v>1.9347037484885126E-2</v>
      </c>
    </row>
    <row r="18" spans="1:3" x14ac:dyDescent="0.35">
      <c r="A18" t="s">
        <v>10</v>
      </c>
      <c r="B18">
        <v>27</v>
      </c>
      <c r="C18" s="1">
        <f t="shared" si="0"/>
        <v>3.2648125755743655E-2</v>
      </c>
    </row>
    <row r="19" spans="1:3" x14ac:dyDescent="0.35">
      <c r="A19" t="s">
        <v>55</v>
      </c>
      <c r="B19">
        <v>3</v>
      </c>
      <c r="C19" s="1">
        <f t="shared" si="0"/>
        <v>3.6275695284159614E-3</v>
      </c>
    </row>
    <row r="20" spans="1:3" x14ac:dyDescent="0.35">
      <c r="A20" t="s">
        <v>46</v>
      </c>
      <c r="B20">
        <v>4</v>
      </c>
      <c r="C20" s="1">
        <f t="shared" si="0"/>
        <v>4.8367593712212815E-3</v>
      </c>
    </row>
    <row r="21" spans="1:3" x14ac:dyDescent="0.35">
      <c r="A21" t="s">
        <v>47</v>
      </c>
      <c r="B21">
        <v>4</v>
      </c>
      <c r="C21" s="1">
        <f t="shared" si="0"/>
        <v>4.8367593712212815E-3</v>
      </c>
    </row>
    <row r="22" spans="1:3" x14ac:dyDescent="0.35">
      <c r="A22" t="s">
        <v>36</v>
      </c>
      <c r="B22">
        <v>6</v>
      </c>
      <c r="C22" s="1">
        <f t="shared" si="0"/>
        <v>7.2551390568319227E-3</v>
      </c>
    </row>
    <row r="23" spans="1:3" x14ac:dyDescent="0.35">
      <c r="A23" t="s">
        <v>56</v>
      </c>
      <c r="B23">
        <v>3</v>
      </c>
      <c r="C23" s="1">
        <f t="shared" si="0"/>
        <v>3.6275695284159614E-3</v>
      </c>
    </row>
    <row r="24" spans="1:3" x14ac:dyDescent="0.35">
      <c r="A24" t="s">
        <v>57</v>
      </c>
      <c r="B24">
        <v>3</v>
      </c>
      <c r="C24" s="1">
        <f t="shared" si="0"/>
        <v>3.6275695284159614E-3</v>
      </c>
    </row>
    <row r="25" spans="1:3" x14ac:dyDescent="0.35">
      <c r="A25" t="s">
        <v>58</v>
      </c>
      <c r="B25">
        <v>3</v>
      </c>
      <c r="C25" s="1">
        <f t="shared" si="0"/>
        <v>3.6275695284159614E-3</v>
      </c>
    </row>
    <row r="26" spans="1:3" x14ac:dyDescent="0.35">
      <c r="A26" t="s">
        <v>66</v>
      </c>
      <c r="B26">
        <v>2</v>
      </c>
      <c r="C26" s="1">
        <f t="shared" si="0"/>
        <v>2.4183796856106408E-3</v>
      </c>
    </row>
    <row r="27" spans="1:3" x14ac:dyDescent="0.35">
      <c r="A27" t="s">
        <v>81</v>
      </c>
      <c r="B27">
        <v>1</v>
      </c>
      <c r="C27" s="1">
        <f t="shared" si="0"/>
        <v>1.2091898428053204E-3</v>
      </c>
    </row>
    <row r="28" spans="1:3" x14ac:dyDescent="0.35">
      <c r="A28" t="s">
        <v>48</v>
      </c>
      <c r="B28">
        <v>4</v>
      </c>
      <c r="C28" s="1">
        <f t="shared" si="0"/>
        <v>4.8367593712212815E-3</v>
      </c>
    </row>
    <row r="29" spans="1:3" x14ac:dyDescent="0.35">
      <c r="A29" t="s">
        <v>67</v>
      </c>
      <c r="B29">
        <v>2</v>
      </c>
      <c r="C29" s="1">
        <f t="shared" si="0"/>
        <v>2.4183796856106408E-3</v>
      </c>
    </row>
    <row r="30" spans="1:3" x14ac:dyDescent="0.35">
      <c r="A30" t="s">
        <v>49</v>
      </c>
      <c r="B30">
        <v>4</v>
      </c>
      <c r="C30" s="1">
        <f t="shared" si="0"/>
        <v>4.8367593712212815E-3</v>
      </c>
    </row>
    <row r="31" spans="1:3" x14ac:dyDescent="0.35">
      <c r="A31" t="s">
        <v>68</v>
      </c>
      <c r="B31">
        <v>2</v>
      </c>
      <c r="C31" s="1">
        <f t="shared" si="0"/>
        <v>2.4183796856106408E-3</v>
      </c>
    </row>
    <row r="32" spans="1:3" x14ac:dyDescent="0.35">
      <c r="A32" t="s">
        <v>69</v>
      </c>
      <c r="B32">
        <v>2</v>
      </c>
      <c r="C32" s="1">
        <f t="shared" si="0"/>
        <v>2.4183796856106408E-3</v>
      </c>
    </row>
    <row r="33" spans="1:3" x14ac:dyDescent="0.35">
      <c r="A33" t="s">
        <v>70</v>
      </c>
      <c r="B33">
        <v>2</v>
      </c>
      <c r="C33" s="1">
        <f t="shared" si="0"/>
        <v>2.4183796856106408E-3</v>
      </c>
    </row>
    <row r="34" spans="1:3" x14ac:dyDescent="0.35">
      <c r="A34" t="s">
        <v>82</v>
      </c>
      <c r="B34">
        <v>1</v>
      </c>
      <c r="C34" s="1">
        <f t="shared" si="0"/>
        <v>1.2091898428053204E-3</v>
      </c>
    </row>
    <row r="35" spans="1:3" x14ac:dyDescent="0.35">
      <c r="A35" t="s">
        <v>59</v>
      </c>
      <c r="B35">
        <v>3</v>
      </c>
      <c r="C35" s="1">
        <f t="shared" si="0"/>
        <v>3.6275695284159614E-3</v>
      </c>
    </row>
    <row r="36" spans="1:3" x14ac:dyDescent="0.35">
      <c r="A36" t="s">
        <v>41</v>
      </c>
      <c r="B36">
        <v>5</v>
      </c>
      <c r="C36" s="1">
        <f t="shared" si="0"/>
        <v>6.0459492140266021E-3</v>
      </c>
    </row>
    <row r="37" spans="1:3" x14ac:dyDescent="0.35">
      <c r="A37" t="s">
        <v>60</v>
      </c>
      <c r="B37">
        <v>3</v>
      </c>
      <c r="C37" s="1">
        <f t="shared" si="0"/>
        <v>3.6275695284159614E-3</v>
      </c>
    </row>
    <row r="38" spans="1:3" x14ac:dyDescent="0.35">
      <c r="A38" t="s">
        <v>61</v>
      </c>
      <c r="B38">
        <v>3</v>
      </c>
      <c r="C38" s="1">
        <f t="shared" si="0"/>
        <v>3.6275695284159614E-3</v>
      </c>
    </row>
    <row r="39" spans="1:3" x14ac:dyDescent="0.35">
      <c r="A39" t="s">
        <v>50</v>
      </c>
      <c r="B39">
        <v>4</v>
      </c>
      <c r="C39" s="1">
        <f t="shared" si="0"/>
        <v>4.8367593712212815E-3</v>
      </c>
    </row>
    <row r="40" spans="1:3" x14ac:dyDescent="0.35">
      <c r="A40" t="s">
        <v>62</v>
      </c>
      <c r="B40">
        <v>3</v>
      </c>
      <c r="C40" s="1">
        <f t="shared" si="0"/>
        <v>3.6275695284159614E-3</v>
      </c>
    </row>
    <row r="41" spans="1:3" x14ac:dyDescent="0.35">
      <c r="A41" t="s">
        <v>51</v>
      </c>
      <c r="B41">
        <v>4</v>
      </c>
      <c r="C41" s="1">
        <f t="shared" si="0"/>
        <v>4.8367593712212815E-3</v>
      </c>
    </row>
    <row r="42" spans="1:3" x14ac:dyDescent="0.35">
      <c r="A42" t="s">
        <v>37</v>
      </c>
      <c r="B42">
        <v>6</v>
      </c>
      <c r="C42" s="1">
        <f t="shared" si="0"/>
        <v>7.2551390568319227E-3</v>
      </c>
    </row>
    <row r="43" spans="1:3" x14ac:dyDescent="0.35">
      <c r="A43" t="s">
        <v>15</v>
      </c>
      <c r="B43">
        <v>19</v>
      </c>
      <c r="C43" s="1">
        <f t="shared" si="0"/>
        <v>2.2974607013301087E-2</v>
      </c>
    </row>
    <row r="44" spans="1:3" x14ac:dyDescent="0.35">
      <c r="A44" t="s">
        <v>3</v>
      </c>
      <c r="B44">
        <v>78</v>
      </c>
      <c r="C44" s="1">
        <f t="shared" si="0"/>
        <v>9.4316807738814998E-2</v>
      </c>
    </row>
    <row r="45" spans="1:3" x14ac:dyDescent="0.35">
      <c r="A45" t="s">
        <v>4</v>
      </c>
      <c r="B45">
        <v>48</v>
      </c>
      <c r="C45" s="1">
        <f t="shared" si="0"/>
        <v>5.8041112454655382E-2</v>
      </c>
    </row>
    <row r="46" spans="1:3" x14ac:dyDescent="0.35">
      <c r="A46" t="s">
        <v>20</v>
      </c>
      <c r="B46">
        <v>13</v>
      </c>
      <c r="C46" s="1">
        <f t="shared" si="0"/>
        <v>1.5719467956469165E-2</v>
      </c>
    </row>
    <row r="47" spans="1:3" x14ac:dyDescent="0.35">
      <c r="A47" t="s">
        <v>21</v>
      </c>
      <c r="B47">
        <v>13</v>
      </c>
      <c r="C47" s="1">
        <f t="shared" si="0"/>
        <v>1.5719467956469165E-2</v>
      </c>
    </row>
    <row r="48" spans="1:3" x14ac:dyDescent="0.35">
      <c r="A48" t="s">
        <v>25</v>
      </c>
      <c r="B48">
        <v>12</v>
      </c>
      <c r="C48" s="1">
        <f t="shared" si="0"/>
        <v>1.4510278113663845E-2</v>
      </c>
    </row>
    <row r="49" spans="1:3" x14ac:dyDescent="0.35">
      <c r="A49" t="s">
        <v>71</v>
      </c>
      <c r="B49">
        <v>2</v>
      </c>
      <c r="C49" s="1">
        <f t="shared" si="0"/>
        <v>2.4183796856106408E-3</v>
      </c>
    </row>
    <row r="50" spans="1:3" x14ac:dyDescent="0.35">
      <c r="A50" t="s">
        <v>11</v>
      </c>
      <c r="B50">
        <v>25</v>
      </c>
      <c r="C50" s="1">
        <f t="shared" si="0"/>
        <v>3.0229746070133012E-2</v>
      </c>
    </row>
    <row r="51" spans="1:3" x14ac:dyDescent="0.35">
      <c r="A51" t="s">
        <v>52</v>
      </c>
      <c r="B51">
        <v>4</v>
      </c>
      <c r="C51" s="1">
        <f t="shared" si="0"/>
        <v>4.8367593712212815E-3</v>
      </c>
    </row>
    <row r="52" spans="1:3" x14ac:dyDescent="0.35">
      <c r="A52" t="s">
        <v>72</v>
      </c>
      <c r="B52">
        <v>2</v>
      </c>
      <c r="C52" s="1">
        <f t="shared" si="0"/>
        <v>2.4183796856106408E-3</v>
      </c>
    </row>
    <row r="53" spans="1:3" x14ac:dyDescent="0.35">
      <c r="A53" t="s">
        <v>83</v>
      </c>
      <c r="B53">
        <v>1</v>
      </c>
      <c r="C53" s="1">
        <f t="shared" si="0"/>
        <v>1.2091898428053204E-3</v>
      </c>
    </row>
    <row r="54" spans="1:3" x14ac:dyDescent="0.35">
      <c r="A54" t="s">
        <v>73</v>
      </c>
      <c r="B54">
        <v>2</v>
      </c>
      <c r="C54" s="1">
        <f t="shared" si="0"/>
        <v>2.4183796856106408E-3</v>
      </c>
    </row>
    <row r="55" spans="1:3" x14ac:dyDescent="0.35">
      <c r="A55" t="s">
        <v>42</v>
      </c>
      <c r="B55">
        <v>5</v>
      </c>
      <c r="C55" s="1">
        <f t="shared" si="0"/>
        <v>6.0459492140266021E-3</v>
      </c>
    </row>
    <row r="56" spans="1:3" x14ac:dyDescent="0.35">
      <c r="A56" t="s">
        <v>84</v>
      </c>
      <c r="B56">
        <v>1</v>
      </c>
      <c r="C56" s="1">
        <f t="shared" si="0"/>
        <v>1.2091898428053204E-3</v>
      </c>
    </row>
    <row r="57" spans="1:3" x14ac:dyDescent="0.35">
      <c r="A57" t="s">
        <v>31</v>
      </c>
      <c r="B57">
        <v>8</v>
      </c>
      <c r="C57" s="1">
        <f t="shared" si="0"/>
        <v>9.673518742442563E-3</v>
      </c>
    </row>
    <row r="58" spans="1:3" x14ac:dyDescent="0.35">
      <c r="A58" t="s">
        <v>26</v>
      </c>
      <c r="B58">
        <v>11</v>
      </c>
      <c r="C58" s="1">
        <f t="shared" si="0"/>
        <v>1.3301088270858524E-2</v>
      </c>
    </row>
    <row r="59" spans="1:3" x14ac:dyDescent="0.35">
      <c r="A59" t="s">
        <v>27</v>
      </c>
      <c r="B59">
        <v>11</v>
      </c>
      <c r="C59" s="1">
        <f t="shared" si="0"/>
        <v>1.3301088270858524E-2</v>
      </c>
    </row>
    <row r="60" spans="1:3" x14ac:dyDescent="0.35">
      <c r="A60" t="s">
        <v>43</v>
      </c>
      <c r="B60">
        <v>5</v>
      </c>
      <c r="C60" s="1">
        <f t="shared" si="0"/>
        <v>6.0459492140266021E-3</v>
      </c>
    </row>
    <row r="61" spans="1:3" x14ac:dyDescent="0.35">
      <c r="A61" t="s">
        <v>38</v>
      </c>
      <c r="B61">
        <v>6</v>
      </c>
      <c r="C61" s="1">
        <f t="shared" si="0"/>
        <v>7.2551390568319227E-3</v>
      </c>
    </row>
    <row r="62" spans="1:3" x14ac:dyDescent="0.35">
      <c r="A62" t="s">
        <v>28</v>
      </c>
      <c r="B62">
        <v>10</v>
      </c>
      <c r="C62" s="1">
        <f t="shared" si="0"/>
        <v>1.2091898428053204E-2</v>
      </c>
    </row>
    <row r="63" spans="1:3" x14ac:dyDescent="0.35">
      <c r="A63" t="s">
        <v>22</v>
      </c>
      <c r="B63">
        <v>13</v>
      </c>
      <c r="C63" s="1">
        <f t="shared" si="0"/>
        <v>1.5719467956469165E-2</v>
      </c>
    </row>
    <row r="64" spans="1:3" x14ac:dyDescent="0.35">
      <c r="A64" t="s">
        <v>8</v>
      </c>
      <c r="B64">
        <v>31</v>
      </c>
      <c r="C64" s="1">
        <f t="shared" si="0"/>
        <v>3.7484885126964934E-2</v>
      </c>
    </row>
    <row r="65" spans="1:3" x14ac:dyDescent="0.35">
      <c r="A65" t="s">
        <v>32</v>
      </c>
      <c r="B65">
        <v>7</v>
      </c>
      <c r="C65" s="1">
        <f t="shared" si="0"/>
        <v>8.4643288996372433E-3</v>
      </c>
    </row>
    <row r="66" spans="1:3" x14ac:dyDescent="0.35">
      <c r="A66" t="s">
        <v>44</v>
      </c>
      <c r="B66">
        <v>5</v>
      </c>
      <c r="C66" s="1">
        <f t="shared" si="0"/>
        <v>6.0459492140266021E-3</v>
      </c>
    </row>
    <row r="67" spans="1:3" x14ac:dyDescent="0.35">
      <c r="A67" t="s">
        <v>19</v>
      </c>
      <c r="B67">
        <v>15</v>
      </c>
      <c r="C67" s="1">
        <f t="shared" ref="C67:C89" si="1">B67/$B$90</f>
        <v>1.8137847642079808E-2</v>
      </c>
    </row>
    <row r="68" spans="1:3" x14ac:dyDescent="0.35">
      <c r="A68" t="s">
        <v>9</v>
      </c>
      <c r="B68">
        <v>31</v>
      </c>
      <c r="C68" s="1">
        <f t="shared" si="1"/>
        <v>3.7484885126964934E-2</v>
      </c>
    </row>
    <row r="69" spans="1:3" x14ac:dyDescent="0.35">
      <c r="A69" t="s">
        <v>74</v>
      </c>
      <c r="B69">
        <v>2</v>
      </c>
      <c r="C69" s="1">
        <f t="shared" si="1"/>
        <v>2.4183796856106408E-3</v>
      </c>
    </row>
    <row r="70" spans="1:3" x14ac:dyDescent="0.35">
      <c r="A70" t="s">
        <v>53</v>
      </c>
      <c r="B70">
        <v>4</v>
      </c>
      <c r="C70" s="1">
        <f t="shared" si="1"/>
        <v>4.8367593712212815E-3</v>
      </c>
    </row>
    <row r="71" spans="1:3" x14ac:dyDescent="0.35">
      <c r="A71" t="s">
        <v>75</v>
      </c>
      <c r="B71">
        <v>2</v>
      </c>
      <c r="C71" s="1">
        <f t="shared" si="1"/>
        <v>2.4183796856106408E-3</v>
      </c>
    </row>
    <row r="72" spans="1:3" x14ac:dyDescent="0.35">
      <c r="A72" t="s">
        <v>85</v>
      </c>
      <c r="B72">
        <v>1</v>
      </c>
      <c r="C72" s="1">
        <f t="shared" si="1"/>
        <v>1.2091898428053204E-3</v>
      </c>
    </row>
    <row r="73" spans="1:3" x14ac:dyDescent="0.35">
      <c r="A73" t="s">
        <v>63</v>
      </c>
      <c r="B73">
        <v>3</v>
      </c>
      <c r="C73" s="1">
        <f t="shared" si="1"/>
        <v>3.6275695284159614E-3</v>
      </c>
    </row>
    <row r="74" spans="1:3" x14ac:dyDescent="0.35">
      <c r="A74" t="s">
        <v>86</v>
      </c>
      <c r="B74">
        <v>1</v>
      </c>
      <c r="C74" s="1">
        <f t="shared" si="1"/>
        <v>1.2091898428053204E-3</v>
      </c>
    </row>
    <row r="75" spans="1:3" x14ac:dyDescent="0.35">
      <c r="A75" t="s">
        <v>76</v>
      </c>
      <c r="B75">
        <v>2</v>
      </c>
      <c r="C75" s="1">
        <f t="shared" si="1"/>
        <v>2.4183796856106408E-3</v>
      </c>
    </row>
    <row r="76" spans="1:3" x14ac:dyDescent="0.35">
      <c r="A76" t="s">
        <v>77</v>
      </c>
      <c r="B76">
        <v>2</v>
      </c>
      <c r="C76" s="1">
        <f t="shared" si="1"/>
        <v>2.4183796856106408E-3</v>
      </c>
    </row>
    <row r="77" spans="1:3" x14ac:dyDescent="0.35">
      <c r="A77" t="s">
        <v>39</v>
      </c>
      <c r="B77">
        <v>6</v>
      </c>
      <c r="C77" s="1">
        <f t="shared" si="1"/>
        <v>7.2551390568319227E-3</v>
      </c>
    </row>
    <row r="78" spans="1:3" x14ac:dyDescent="0.35">
      <c r="A78" t="s">
        <v>87</v>
      </c>
      <c r="B78">
        <v>1</v>
      </c>
      <c r="C78" s="1">
        <f t="shared" si="1"/>
        <v>1.2091898428053204E-3</v>
      </c>
    </row>
    <row r="79" spans="1:3" x14ac:dyDescent="0.35">
      <c r="A79" t="s">
        <v>64</v>
      </c>
      <c r="B79">
        <v>3</v>
      </c>
      <c r="C79" s="1">
        <f t="shared" si="1"/>
        <v>3.6275695284159614E-3</v>
      </c>
    </row>
    <row r="80" spans="1:3" x14ac:dyDescent="0.35">
      <c r="A80" t="s">
        <v>12</v>
      </c>
      <c r="B80">
        <v>22</v>
      </c>
      <c r="C80" s="1">
        <f t="shared" si="1"/>
        <v>2.6602176541717048E-2</v>
      </c>
    </row>
    <row r="81" spans="1:3" x14ac:dyDescent="0.35">
      <c r="A81" t="s">
        <v>78</v>
      </c>
      <c r="B81">
        <v>2</v>
      </c>
      <c r="C81" s="1">
        <f t="shared" si="1"/>
        <v>2.4183796856106408E-3</v>
      </c>
    </row>
    <row r="82" spans="1:3" x14ac:dyDescent="0.35">
      <c r="A82" t="s">
        <v>40</v>
      </c>
      <c r="B82">
        <v>6</v>
      </c>
      <c r="C82" s="1">
        <f t="shared" si="1"/>
        <v>7.2551390568319227E-3</v>
      </c>
    </row>
    <row r="83" spans="1:3" x14ac:dyDescent="0.35">
      <c r="A83" t="s">
        <v>88</v>
      </c>
      <c r="B83">
        <v>1</v>
      </c>
      <c r="C83" s="1">
        <f t="shared" si="1"/>
        <v>1.2091898428053204E-3</v>
      </c>
    </row>
    <row r="84" spans="1:3" x14ac:dyDescent="0.35">
      <c r="A84" t="s">
        <v>89</v>
      </c>
      <c r="B84">
        <v>1</v>
      </c>
      <c r="C84" s="1">
        <f t="shared" si="1"/>
        <v>1.2091898428053204E-3</v>
      </c>
    </row>
    <row r="85" spans="1:3" x14ac:dyDescent="0.35">
      <c r="A85" t="s">
        <v>54</v>
      </c>
      <c r="B85">
        <v>4</v>
      </c>
      <c r="C85" s="1">
        <f t="shared" si="1"/>
        <v>4.8367593712212815E-3</v>
      </c>
    </row>
    <row r="86" spans="1:3" x14ac:dyDescent="0.35">
      <c r="A86" t="s">
        <v>79</v>
      </c>
      <c r="B86">
        <v>2</v>
      </c>
      <c r="C86" s="1">
        <f t="shared" si="1"/>
        <v>2.4183796856106408E-3</v>
      </c>
    </row>
    <row r="87" spans="1:3" x14ac:dyDescent="0.35">
      <c r="A87" t="s">
        <v>65</v>
      </c>
      <c r="B87">
        <v>3</v>
      </c>
      <c r="C87" s="1">
        <f t="shared" si="1"/>
        <v>3.6275695284159614E-3</v>
      </c>
    </row>
    <row r="88" spans="1:3" x14ac:dyDescent="0.35">
      <c r="A88" t="s">
        <v>90</v>
      </c>
      <c r="B88">
        <v>1</v>
      </c>
      <c r="C88" s="1">
        <f t="shared" si="1"/>
        <v>1.2091898428053204E-3</v>
      </c>
    </row>
    <row r="89" spans="1:3" x14ac:dyDescent="0.35">
      <c r="A89" t="s">
        <v>45</v>
      </c>
      <c r="B89">
        <v>5</v>
      </c>
      <c r="C89" s="1">
        <f t="shared" si="1"/>
        <v>6.0459492140266021E-3</v>
      </c>
    </row>
    <row r="90" spans="1:3" x14ac:dyDescent="0.35">
      <c r="B90">
        <f>SUM(B2:B89)</f>
        <v>827</v>
      </c>
      <c r="C90" s="1">
        <f>SUM(C2:C89)</f>
        <v>0.99999999999999989</v>
      </c>
    </row>
  </sheetData>
  <autoFilter ref="A1:C1" xr:uid="{00000000-0009-0000-0000-000000000000}">
    <sortState xmlns:xlrd2="http://schemas.microsoft.com/office/spreadsheetml/2017/richdata2" ref="A2:C91">
      <sortCondition ref="A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>
      <selection activeCell="G20" sqref="G20"/>
    </sheetView>
  </sheetViews>
  <sheetFormatPr defaultRowHeight="14.5" x14ac:dyDescent="0.35"/>
  <cols>
    <col min="1" max="1" width="15.0898437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f>VLOOKUP(A2,'Census MSOA'!A:B,2,FALSE)</f>
        <v>78</v>
      </c>
      <c r="C2" s="2">
        <f>VLOOKUP(A2,'Census MSOA'!A:C,3,FALSE)</f>
        <v>9.4316807738814998E-2</v>
      </c>
    </row>
    <row r="3" spans="1:3" x14ac:dyDescent="0.35">
      <c r="A3" t="s">
        <v>71</v>
      </c>
      <c r="B3">
        <f>VLOOKUP(A3,'Census MSOA'!A:B,2,FALSE)</f>
        <v>2</v>
      </c>
      <c r="C3" s="2">
        <f>VLOOKUP(A3,'Census MSOA'!A:C,3,FALSE)</f>
        <v>2.4183796856106408E-3</v>
      </c>
    </row>
    <row r="4" spans="1:3" x14ac:dyDescent="0.35">
      <c r="A4" t="s">
        <v>11</v>
      </c>
      <c r="B4">
        <f>VLOOKUP(A4,'Census MSOA'!A:B,2,FALSE)</f>
        <v>25</v>
      </c>
      <c r="C4" s="2">
        <f>VLOOKUP(A4,'Census MSOA'!A:C,3,FALSE)</f>
        <v>3.0229746070133012E-2</v>
      </c>
    </row>
    <row r="5" spans="1:3" x14ac:dyDescent="0.35">
      <c r="B5">
        <f>SUM(B2:B4)</f>
        <v>105</v>
      </c>
      <c r="C5" s="5">
        <f>SUM(C2:C4)</f>
        <v>0.12696493349455865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"/>
  <sheetViews>
    <sheetView workbookViewId="0">
      <selection sqref="A1:C1"/>
    </sheetView>
  </sheetViews>
  <sheetFormatPr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"/>
  <sheetViews>
    <sheetView workbookViewId="0">
      <selection activeCell="E11" sqref="E11"/>
    </sheetView>
  </sheetViews>
  <sheetFormatPr defaultRowHeight="14.5" x14ac:dyDescent="0.35"/>
  <cols>
    <col min="1" max="1" width="16.36328125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104</v>
      </c>
    </row>
    <row r="2" spans="1:4" x14ac:dyDescent="0.35">
      <c r="A2" t="s">
        <v>91</v>
      </c>
      <c r="C2" s="3"/>
    </row>
    <row r="3" spans="1:4" x14ac:dyDescent="0.35">
      <c r="C3" s="3"/>
    </row>
    <row r="4" spans="1:4" x14ac:dyDescent="0.35">
      <c r="C4" s="3"/>
    </row>
    <row r="5" spans="1:4" x14ac:dyDescent="0.35">
      <c r="C5" s="3"/>
    </row>
    <row r="6" spans="1:4" x14ac:dyDescent="0.35">
      <c r="C6" s="3"/>
    </row>
    <row r="7" spans="1:4" x14ac:dyDescent="0.35">
      <c r="C7" s="3"/>
    </row>
    <row r="8" spans="1:4" x14ac:dyDescent="0.35">
      <c r="C8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"/>
  <sheetViews>
    <sheetView workbookViewId="0">
      <selection activeCell="C7" sqref="C7"/>
    </sheetView>
  </sheetViews>
  <sheetFormatPr defaultRowHeight="14.5" x14ac:dyDescent="0.35"/>
  <cols>
    <col min="1" max="1" width="21.8164062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80</v>
      </c>
      <c r="B2">
        <f>VLOOKUP(A2,'Census MSOA'!A:B,2,FALSE)</f>
        <v>1</v>
      </c>
      <c r="C2" s="2">
        <f>VLOOKUP(A2,'Census MSOA'!A:C,3,FALSE)</f>
        <v>1.2091898428053204E-3</v>
      </c>
    </row>
    <row r="3" spans="1:3" x14ac:dyDescent="0.35">
      <c r="A3" t="s">
        <v>17</v>
      </c>
      <c r="B3">
        <f>VLOOKUP(A3,'Census MSOA'!A:B,2,FALSE)</f>
        <v>17</v>
      </c>
      <c r="C3" s="2">
        <f>VLOOKUP(A3,'Census MSOA'!A:C,3,FALSE)</f>
        <v>2.0556227327690448E-2</v>
      </c>
    </row>
    <row r="4" spans="1:3" x14ac:dyDescent="0.35">
      <c r="A4" t="s">
        <v>20</v>
      </c>
      <c r="B4">
        <f>VLOOKUP(A4,'Census MSOA'!A:B,2,FALSE)</f>
        <v>13</v>
      </c>
      <c r="C4" s="2">
        <f>VLOOKUP(A4,'Census MSOA'!A:C,3,FALSE)</f>
        <v>1.5719467956469165E-2</v>
      </c>
    </row>
    <row r="5" spans="1:3" x14ac:dyDescent="0.35">
      <c r="A5" t="s">
        <v>25</v>
      </c>
      <c r="B5">
        <f>VLOOKUP(A5,'Census MSOA'!A:B,2,FALSE)</f>
        <v>12</v>
      </c>
      <c r="C5" s="2">
        <f>VLOOKUP(A5,'Census MSOA'!A:C,3,FALSE)</f>
        <v>1.4510278113663845E-2</v>
      </c>
    </row>
    <row r="6" spans="1:3" x14ac:dyDescent="0.35">
      <c r="B6">
        <f>SUM(B2:B5)</f>
        <v>43</v>
      </c>
      <c r="C6" s="5">
        <f>SUM(C2:C5)</f>
        <v>5.1995163240628778E-2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8"/>
  <sheetViews>
    <sheetView workbookViewId="0">
      <selection activeCell="B9" sqref="B9"/>
    </sheetView>
  </sheetViews>
  <sheetFormatPr defaultRowHeight="14.5" x14ac:dyDescent="0.35"/>
  <cols>
    <col min="1" max="1" width="1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33</v>
      </c>
      <c r="B2" s="7">
        <f>VLOOKUP(A2,'Census MSOA'!A:B,2,FALSE)</f>
        <v>6</v>
      </c>
      <c r="C2" s="5">
        <f>VLOOKUP(A2,'Census MSOA'!A:C,3,FALSE)</f>
        <v>7.2551390568319227E-3</v>
      </c>
    </row>
    <row r="3" spans="1:3" x14ac:dyDescent="0.35">
      <c r="A3" t="s">
        <v>34</v>
      </c>
      <c r="B3" s="7">
        <f>VLOOKUP(A3,'Census MSOA'!A:B,2,FALSE)</f>
        <v>6</v>
      </c>
      <c r="C3" s="5">
        <f>VLOOKUP(A3,'Census MSOA'!A:C,3,FALSE)</f>
        <v>7.2551390568319227E-3</v>
      </c>
    </row>
    <row r="4" spans="1:3" x14ac:dyDescent="0.35">
      <c r="A4" t="s">
        <v>35</v>
      </c>
      <c r="B4" s="7">
        <f>VLOOKUP(A4,'Census MSOA'!A:B,2,FALSE)</f>
        <v>6</v>
      </c>
      <c r="C4" s="5">
        <f>VLOOKUP(A4,'Census MSOA'!A:C,3,FALSE)</f>
        <v>7.2551390568319227E-3</v>
      </c>
    </row>
    <row r="5" spans="1:3" x14ac:dyDescent="0.35">
      <c r="A5" t="s">
        <v>7</v>
      </c>
      <c r="B5" s="7">
        <f>VLOOKUP(A5,'Census MSOA'!A:B,2,FALSE)</f>
        <v>38</v>
      </c>
      <c r="C5" s="5">
        <f>VLOOKUP(A5,'Census MSOA'!A:C,3,FALSE)</f>
        <v>4.5949214026602174E-2</v>
      </c>
    </row>
    <row r="6" spans="1:3" x14ac:dyDescent="0.35">
      <c r="A6" t="s">
        <v>30</v>
      </c>
      <c r="B6" s="7">
        <f>VLOOKUP(A6,'Census MSOA'!A:B,2,FALSE)</f>
        <v>8</v>
      </c>
      <c r="C6" s="5">
        <f>VLOOKUP(A6,'Census MSOA'!A:C,3,FALSE)</f>
        <v>9.673518742442563E-3</v>
      </c>
    </row>
    <row r="7" spans="1:3" x14ac:dyDescent="0.35">
      <c r="A7" t="s">
        <v>26</v>
      </c>
      <c r="B7" s="7">
        <f>VLOOKUP(A7,'Census MSOA'!A:B,2,FALSE)</f>
        <v>11</v>
      </c>
      <c r="C7" s="5">
        <f>VLOOKUP(A7,'Census MSOA'!A:C,3,FALSE)</f>
        <v>1.3301088270858524E-2</v>
      </c>
    </row>
    <row r="8" spans="1:3" x14ac:dyDescent="0.35">
      <c r="B8" s="8">
        <f>SUM(B2:B7)</f>
        <v>75</v>
      </c>
      <c r="C8" s="5">
        <f>SUM(C2:C7)</f>
        <v>9.0689238210399023E-2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7"/>
  <sheetViews>
    <sheetView workbookViewId="0">
      <selection activeCell="C7" sqref="C7"/>
    </sheetView>
  </sheetViews>
  <sheetFormatPr defaultRowHeight="14.5" x14ac:dyDescent="0.35"/>
  <cols>
    <col min="1" max="1" width="16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91</v>
      </c>
      <c r="C2" s="2"/>
    </row>
    <row r="3" spans="1:3" x14ac:dyDescent="0.35">
      <c r="C3" s="2"/>
    </row>
    <row r="4" spans="1:3" x14ac:dyDescent="0.35">
      <c r="C4" s="2"/>
    </row>
    <row r="5" spans="1:3" x14ac:dyDescent="0.35">
      <c r="C5" s="2"/>
    </row>
    <row r="6" spans="1:3" x14ac:dyDescent="0.35">
      <c r="C6" s="2"/>
    </row>
    <row r="7" spans="1:3" x14ac:dyDescent="0.35">
      <c r="C7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6"/>
  <sheetViews>
    <sheetView workbookViewId="0">
      <selection activeCell="E10" sqref="E10"/>
    </sheetView>
  </sheetViews>
  <sheetFormatPr defaultRowHeight="14.5" x14ac:dyDescent="0.35"/>
  <cols>
    <col min="1" max="1" width="16.5429687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29</v>
      </c>
      <c r="B2">
        <f>VLOOKUP(A2,'Census MSOA'!A:B,2,FALSE)</f>
        <v>8</v>
      </c>
      <c r="C2" s="3">
        <f>VLOOKUP(A2,'Census MSOA'!A:C,3,FALSE)</f>
        <v>9.673518742442563E-3</v>
      </c>
    </row>
    <row r="3" spans="1:3" x14ac:dyDescent="0.35">
      <c r="A3" t="s">
        <v>73</v>
      </c>
      <c r="B3">
        <f>VLOOKUP(A3,'Census MSOA'!A:B,2,FALSE)</f>
        <v>2</v>
      </c>
      <c r="C3" s="3">
        <f>VLOOKUP(A3,'Census MSOA'!A:C,3,FALSE)</f>
        <v>2.4183796856106408E-3</v>
      </c>
    </row>
    <row r="4" spans="1:3" x14ac:dyDescent="0.35">
      <c r="A4" t="s">
        <v>43</v>
      </c>
      <c r="B4">
        <f>VLOOKUP(A4,'Census MSOA'!A:B,2,FALSE)</f>
        <v>5</v>
      </c>
      <c r="C4" s="3">
        <f>VLOOKUP(A4,'Census MSOA'!A:C,3,FALSE)</f>
        <v>6.0459492140266021E-3</v>
      </c>
    </row>
    <row r="5" spans="1:3" x14ac:dyDescent="0.35">
      <c r="A5" t="s">
        <v>8</v>
      </c>
      <c r="B5">
        <f>VLOOKUP(A5,'Census MSOA'!A:B,2,FALSE)</f>
        <v>31</v>
      </c>
      <c r="C5" s="3">
        <f>VLOOKUP(A5,'Census MSOA'!A:C,3,FALSE)</f>
        <v>3.7484885126964934E-2</v>
      </c>
    </row>
    <row r="6" spans="1:3" x14ac:dyDescent="0.35">
      <c r="C6" s="4">
        <f>SUM(C2:C5)</f>
        <v>5.5622732769044739E-2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1"/>
  <sheetViews>
    <sheetView workbookViewId="0">
      <selection activeCell="F29" sqref="F29"/>
    </sheetView>
  </sheetViews>
  <sheetFormatPr defaultRowHeight="14.5" x14ac:dyDescent="0.35"/>
  <cols>
    <col min="1" max="1" width="12.5429687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9</v>
      </c>
      <c r="B2">
        <f>VLOOKUP(A2,'Census MSOA'!A:B,2,FALSE)</f>
        <v>31</v>
      </c>
      <c r="C2" s="2">
        <f>VLOOKUP(A2,'Census MSOA'!A:C,3,FALSE)</f>
        <v>3.7484885126964934E-2</v>
      </c>
    </row>
    <row r="3" spans="1:3" x14ac:dyDescent="0.35">
      <c r="A3" t="s">
        <v>19</v>
      </c>
      <c r="B3">
        <f>VLOOKUP(A3,'Census MSOA'!A:B,2,FALSE)</f>
        <v>15</v>
      </c>
      <c r="C3" s="2">
        <f>VLOOKUP(A3,'Census MSOA'!A:C,3,FALSE)</f>
        <v>1.8137847642079808E-2</v>
      </c>
    </row>
    <row r="4" spans="1:3" x14ac:dyDescent="0.35">
      <c r="A4" t="s">
        <v>22</v>
      </c>
      <c r="B4">
        <f>VLOOKUP(A4,'Census MSOA'!A:B,2,FALSE)</f>
        <v>13</v>
      </c>
      <c r="C4" s="2">
        <f>VLOOKUP(A4,'Census MSOA'!A:C,3,FALSE)</f>
        <v>1.5719467956469165E-2</v>
      </c>
    </row>
    <row r="5" spans="1:3" x14ac:dyDescent="0.35">
      <c r="A5" t="s">
        <v>27</v>
      </c>
      <c r="B5">
        <f>VLOOKUP(A5,'Census MSOA'!A:B,2,FALSE)</f>
        <v>11</v>
      </c>
      <c r="C5" s="2">
        <f>VLOOKUP(A5,'Census MSOA'!A:C,3,FALSE)</f>
        <v>1.3301088270858524E-2</v>
      </c>
    </row>
    <row r="6" spans="1:3" x14ac:dyDescent="0.35">
      <c r="A6" t="s">
        <v>28</v>
      </c>
      <c r="B6">
        <f>VLOOKUP(A6,'Census MSOA'!A:B,2,FALSE)</f>
        <v>10</v>
      </c>
      <c r="C6" s="2">
        <f>VLOOKUP(A6,'Census MSOA'!A:C,3,FALSE)</f>
        <v>1.2091898428053204E-2</v>
      </c>
    </row>
    <row r="7" spans="1:3" x14ac:dyDescent="0.35">
      <c r="A7" t="s">
        <v>31</v>
      </c>
      <c r="B7">
        <f>VLOOKUP(A7,'Census MSOA'!A:B,2,FALSE)</f>
        <v>8</v>
      </c>
      <c r="C7" s="2">
        <f>VLOOKUP(A7,'Census MSOA'!A:C,3,FALSE)</f>
        <v>9.673518742442563E-3</v>
      </c>
    </row>
    <row r="8" spans="1:3" x14ac:dyDescent="0.35">
      <c r="A8" t="s">
        <v>32</v>
      </c>
      <c r="B8">
        <f>VLOOKUP(A8,'Census MSOA'!A:B,2,FALSE)</f>
        <v>7</v>
      </c>
      <c r="C8" s="2">
        <f>VLOOKUP(A8,'Census MSOA'!A:C,3,FALSE)</f>
        <v>8.4643288996372433E-3</v>
      </c>
    </row>
    <row r="9" spans="1:3" x14ac:dyDescent="0.35">
      <c r="A9" t="s">
        <v>38</v>
      </c>
      <c r="B9">
        <f>VLOOKUP(A9,'Census MSOA'!A:B,2,FALSE)</f>
        <v>6</v>
      </c>
      <c r="C9" s="2">
        <f>VLOOKUP(A9,'Census MSOA'!A:C,3,FALSE)</f>
        <v>7.2551390568319227E-3</v>
      </c>
    </row>
    <row r="10" spans="1:3" x14ac:dyDescent="0.35">
      <c r="A10" t="s">
        <v>42</v>
      </c>
      <c r="B10">
        <f>VLOOKUP(A10,'Census MSOA'!A:B,2,FALSE)</f>
        <v>5</v>
      </c>
      <c r="C10" s="2">
        <f>VLOOKUP(A10,'Census MSOA'!A:C,3,FALSE)</f>
        <v>6.0459492140266021E-3</v>
      </c>
    </row>
    <row r="11" spans="1:3" x14ac:dyDescent="0.35">
      <c r="A11" t="s">
        <v>44</v>
      </c>
      <c r="B11">
        <f>VLOOKUP(A11,'Census MSOA'!A:B,2,FALSE)</f>
        <v>5</v>
      </c>
      <c r="C11" s="2">
        <f>VLOOKUP(A11,'Census MSOA'!A:C,3,FALSE)</f>
        <v>6.0459492140266021E-3</v>
      </c>
    </row>
    <row r="12" spans="1:3" x14ac:dyDescent="0.35">
      <c r="A12" t="s">
        <v>52</v>
      </c>
      <c r="B12">
        <f>VLOOKUP(A12,'Census MSOA'!A:B,2,FALSE)</f>
        <v>4</v>
      </c>
      <c r="C12" s="2">
        <f>VLOOKUP(A12,'Census MSOA'!A:C,3,FALSE)</f>
        <v>4.8367593712212815E-3</v>
      </c>
    </row>
    <row r="13" spans="1:3" x14ac:dyDescent="0.35">
      <c r="A13" t="s">
        <v>63</v>
      </c>
      <c r="B13">
        <f>VLOOKUP(A13,'Census MSOA'!A:B,2,FALSE)</f>
        <v>3</v>
      </c>
      <c r="C13" s="2">
        <f>VLOOKUP(A13,'Census MSOA'!A:C,3,FALSE)</f>
        <v>3.6275695284159614E-3</v>
      </c>
    </row>
    <row r="14" spans="1:3" x14ac:dyDescent="0.35">
      <c r="A14" t="s">
        <v>72</v>
      </c>
      <c r="B14">
        <f>VLOOKUP(A14,'Census MSOA'!A:B,2,FALSE)</f>
        <v>2</v>
      </c>
      <c r="C14" s="2">
        <f>VLOOKUP(A14,'Census MSOA'!A:C,3,FALSE)</f>
        <v>2.4183796856106408E-3</v>
      </c>
    </row>
    <row r="15" spans="1:3" x14ac:dyDescent="0.35">
      <c r="A15" t="s">
        <v>74</v>
      </c>
      <c r="B15">
        <f>VLOOKUP(A15,'Census MSOA'!A:B,2,FALSE)</f>
        <v>2</v>
      </c>
      <c r="C15" s="2">
        <f>VLOOKUP(A15,'Census MSOA'!A:C,3,FALSE)</f>
        <v>2.4183796856106408E-3</v>
      </c>
    </row>
    <row r="16" spans="1:3" x14ac:dyDescent="0.35">
      <c r="A16" t="s">
        <v>75</v>
      </c>
      <c r="B16">
        <f>VLOOKUP(A16,'Census MSOA'!A:B,2,FALSE)</f>
        <v>2</v>
      </c>
      <c r="C16" s="2">
        <f>VLOOKUP(A16,'Census MSOA'!A:C,3,FALSE)</f>
        <v>2.4183796856106408E-3</v>
      </c>
    </row>
    <row r="17" spans="1:3" x14ac:dyDescent="0.35">
      <c r="A17" t="s">
        <v>83</v>
      </c>
      <c r="B17">
        <f>VLOOKUP(A17,'Census MSOA'!A:B,2,FALSE)</f>
        <v>1</v>
      </c>
      <c r="C17" s="2">
        <f>VLOOKUP(A17,'Census MSOA'!A:C,3,FALSE)</f>
        <v>1.2091898428053204E-3</v>
      </c>
    </row>
    <row r="18" spans="1:3" x14ac:dyDescent="0.35">
      <c r="A18" t="s">
        <v>84</v>
      </c>
      <c r="B18">
        <f>VLOOKUP(A18,'Census MSOA'!A:B,2,FALSE)</f>
        <v>1</v>
      </c>
      <c r="C18" s="2">
        <f>VLOOKUP(A18,'Census MSOA'!A:C,3,FALSE)</f>
        <v>1.2091898428053204E-3</v>
      </c>
    </row>
    <row r="19" spans="1:3" x14ac:dyDescent="0.35">
      <c r="A19" t="s">
        <v>85</v>
      </c>
      <c r="B19">
        <f>VLOOKUP(A19,'Census MSOA'!A:B,2,FALSE)</f>
        <v>1</v>
      </c>
      <c r="C19" s="2">
        <f>VLOOKUP(A19,'Census MSOA'!A:C,3,FALSE)</f>
        <v>1.2091898428053204E-3</v>
      </c>
    </row>
    <row r="20" spans="1:3" x14ac:dyDescent="0.35">
      <c r="A20" t="s">
        <v>86</v>
      </c>
      <c r="B20">
        <f>VLOOKUP(A20,'Census MSOA'!A:B,2,FALSE)</f>
        <v>1</v>
      </c>
      <c r="C20" s="2">
        <f>VLOOKUP(A20,'Census MSOA'!A:C,3,FALSE)</f>
        <v>1.2091898428053204E-3</v>
      </c>
    </row>
    <row r="21" spans="1:3" x14ac:dyDescent="0.35">
      <c r="B21">
        <f>SUM(B2:B20)</f>
        <v>128</v>
      </c>
      <c r="C21" s="5">
        <f>SUM(C2:C20)</f>
        <v>0.15477629987908106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6"/>
  <sheetViews>
    <sheetView workbookViewId="0">
      <selection activeCell="G15" sqref="G15"/>
    </sheetView>
  </sheetViews>
  <sheetFormatPr defaultRowHeight="14.5" x14ac:dyDescent="0.35"/>
  <cols>
    <col min="1" max="1" width="15.179687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53</v>
      </c>
      <c r="B2">
        <f>VLOOKUP(A2,'Census MSOA'!A:B,2,FALSE)</f>
        <v>4</v>
      </c>
      <c r="C2" s="2">
        <f>VLOOKUP(A2,'Census MSOA'!A:C,3,FALSE)</f>
        <v>4.8367593712212815E-3</v>
      </c>
    </row>
    <row r="3" spans="1:3" x14ac:dyDescent="0.35">
      <c r="C3" s="2"/>
    </row>
    <row r="4" spans="1:3" x14ac:dyDescent="0.35">
      <c r="C4" s="2"/>
    </row>
    <row r="5" spans="1:3" x14ac:dyDescent="0.35">
      <c r="C5" s="2"/>
    </row>
    <row r="6" spans="1:3" x14ac:dyDescent="0.35">
      <c r="C6" s="2"/>
    </row>
    <row r="7" spans="1:3" x14ac:dyDescent="0.35">
      <c r="C7" s="2"/>
    </row>
    <row r="8" spans="1:3" x14ac:dyDescent="0.35">
      <c r="C8" s="2"/>
    </row>
    <row r="9" spans="1:3" x14ac:dyDescent="0.35">
      <c r="C9" s="2"/>
    </row>
    <row r="10" spans="1:3" x14ac:dyDescent="0.35">
      <c r="C10" s="2"/>
    </row>
    <row r="11" spans="1:3" x14ac:dyDescent="0.35">
      <c r="C11" s="2"/>
    </row>
    <row r="12" spans="1:3" x14ac:dyDescent="0.35">
      <c r="C12" s="2"/>
    </row>
    <row r="13" spans="1:3" x14ac:dyDescent="0.35">
      <c r="C13" s="2"/>
    </row>
    <row r="14" spans="1:3" x14ac:dyDescent="0.35">
      <c r="C14" s="2"/>
    </row>
    <row r="15" spans="1:3" x14ac:dyDescent="0.35">
      <c r="C15" s="2"/>
    </row>
    <row r="16" spans="1:3" x14ac:dyDescent="0.35">
      <c r="C16" s="2"/>
    </row>
    <row r="17" spans="3:3" x14ac:dyDescent="0.35">
      <c r="C17" s="2"/>
    </row>
    <row r="18" spans="3:3" x14ac:dyDescent="0.35">
      <c r="C18" s="2"/>
    </row>
    <row r="19" spans="3:3" x14ac:dyDescent="0.35">
      <c r="C19" s="2"/>
    </row>
    <row r="20" spans="3:3" x14ac:dyDescent="0.35">
      <c r="C20" s="2"/>
    </row>
    <row r="21" spans="3:3" x14ac:dyDescent="0.35">
      <c r="C21" s="2"/>
    </row>
    <row r="22" spans="3:3" x14ac:dyDescent="0.35">
      <c r="C22" s="2"/>
    </row>
    <row r="23" spans="3:3" x14ac:dyDescent="0.35">
      <c r="C23" s="2"/>
    </row>
    <row r="24" spans="3:3" x14ac:dyDescent="0.35">
      <c r="C24" s="2"/>
    </row>
    <row r="25" spans="3:3" x14ac:dyDescent="0.35">
      <c r="C25" s="2"/>
    </row>
    <row r="26" spans="3:3" x14ac:dyDescent="0.35">
      <c r="C26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CE6DB-D286-4D4E-8DCF-9633239B3F81}">
  <dimension ref="A1:E21"/>
  <sheetViews>
    <sheetView workbookViewId="0">
      <selection activeCell="E1" sqref="E1"/>
    </sheetView>
  </sheetViews>
  <sheetFormatPr defaultRowHeight="14.5" x14ac:dyDescent="0.35"/>
  <cols>
    <col min="1" max="1" width="16.54296875" customWidth="1"/>
  </cols>
  <sheetData>
    <row r="1" spans="1:5" x14ac:dyDescent="0.35">
      <c r="A1" t="s">
        <v>0</v>
      </c>
      <c r="B1" t="s">
        <v>1</v>
      </c>
      <c r="C1" t="s">
        <v>2</v>
      </c>
      <c r="E1" t="s">
        <v>107</v>
      </c>
    </row>
    <row r="2" spans="1:5" x14ac:dyDescent="0.35">
      <c r="A2" t="s">
        <v>6</v>
      </c>
      <c r="B2">
        <f>VLOOKUP(A2,'Census MSOA'!A:B,2,FALSE)</f>
        <v>40</v>
      </c>
      <c r="C2" s="2">
        <f>VLOOKUP(A2,'Census MSOA'!A:C,3,FALSE)</f>
        <v>4.8367593712212817E-2</v>
      </c>
    </row>
    <row r="3" spans="1:5" x14ac:dyDescent="0.35">
      <c r="A3" t="s">
        <v>12</v>
      </c>
      <c r="B3">
        <f>VLOOKUP(A3,'Census MSOA'!A:B,2,FALSE)</f>
        <v>22</v>
      </c>
      <c r="C3" s="2">
        <f>VLOOKUP(A3,'Census MSOA'!A:C,3,FALSE)</f>
        <v>2.6602176541717048E-2</v>
      </c>
    </row>
    <row r="4" spans="1:5" x14ac:dyDescent="0.35">
      <c r="A4" t="s">
        <v>14</v>
      </c>
      <c r="B4">
        <f>VLOOKUP(A4,'Census MSOA'!A:B,2,FALSE)</f>
        <v>19</v>
      </c>
      <c r="C4" s="2">
        <f>VLOOKUP(A4,'Census MSOA'!A:C,3,FALSE)</f>
        <v>2.2974607013301087E-2</v>
      </c>
    </row>
    <row r="5" spans="1:5" x14ac:dyDescent="0.35">
      <c r="A5" t="s">
        <v>24</v>
      </c>
      <c r="B5">
        <f>VLOOKUP(A5,'Census MSOA'!A:B,2,FALSE)</f>
        <v>12</v>
      </c>
      <c r="C5" s="2">
        <f>VLOOKUP(A5,'Census MSOA'!A:C,3,FALSE)</f>
        <v>1.4510278113663845E-2</v>
      </c>
    </row>
    <row r="6" spans="1:5" x14ac:dyDescent="0.35">
      <c r="A6" t="s">
        <v>39</v>
      </c>
      <c r="B6">
        <f>VLOOKUP(A6,'Census MSOA'!A:B,2,FALSE)</f>
        <v>6</v>
      </c>
      <c r="C6" s="2">
        <f>VLOOKUP(A6,'Census MSOA'!A:C,3,FALSE)</f>
        <v>7.2551390568319227E-3</v>
      </c>
    </row>
    <row r="7" spans="1:5" x14ac:dyDescent="0.35">
      <c r="A7" t="s">
        <v>40</v>
      </c>
      <c r="B7">
        <f>VLOOKUP(A7,'Census MSOA'!A:B,2,FALSE)</f>
        <v>6</v>
      </c>
      <c r="C7" s="2">
        <f>VLOOKUP(A7,'Census MSOA'!A:C,3,FALSE)</f>
        <v>7.2551390568319227E-3</v>
      </c>
    </row>
    <row r="8" spans="1:5" x14ac:dyDescent="0.35">
      <c r="A8" t="s">
        <v>45</v>
      </c>
      <c r="B8">
        <f>VLOOKUP(A8,'Census MSOA'!A:B,2,FALSE)</f>
        <v>5</v>
      </c>
      <c r="C8" s="2">
        <f>VLOOKUP(A8,'Census MSOA'!A:C,3,FALSE)</f>
        <v>6.0459492140266021E-3</v>
      </c>
    </row>
    <row r="9" spans="1:5" x14ac:dyDescent="0.35">
      <c r="A9" t="s">
        <v>54</v>
      </c>
      <c r="B9">
        <f>VLOOKUP(A9,'Census MSOA'!A:B,2,FALSE)</f>
        <v>4</v>
      </c>
      <c r="C9" s="2">
        <f>VLOOKUP(A9,'Census MSOA'!A:C,3,FALSE)</f>
        <v>4.8367593712212815E-3</v>
      </c>
    </row>
    <row r="10" spans="1:5" x14ac:dyDescent="0.35">
      <c r="A10" t="s">
        <v>55</v>
      </c>
      <c r="B10">
        <f>VLOOKUP(A10,'Census MSOA'!A:B,2,FALSE)</f>
        <v>3</v>
      </c>
      <c r="C10" s="2">
        <f>VLOOKUP(A10,'Census MSOA'!A:C,3,FALSE)</f>
        <v>3.6275695284159614E-3</v>
      </c>
    </row>
    <row r="11" spans="1:5" x14ac:dyDescent="0.35">
      <c r="A11" t="s">
        <v>64</v>
      </c>
      <c r="B11">
        <f>VLOOKUP(A11,'Census MSOA'!A:B,2,FALSE)</f>
        <v>3</v>
      </c>
      <c r="C11" s="2">
        <f>VLOOKUP(A11,'Census MSOA'!A:C,3,FALSE)</f>
        <v>3.6275695284159614E-3</v>
      </c>
    </row>
    <row r="12" spans="1:5" x14ac:dyDescent="0.35">
      <c r="A12" t="s">
        <v>65</v>
      </c>
      <c r="B12">
        <f>VLOOKUP(A12,'Census MSOA'!A:B,2,FALSE)</f>
        <v>3</v>
      </c>
      <c r="C12" s="2">
        <f>VLOOKUP(A12,'Census MSOA'!A:C,3,FALSE)</f>
        <v>3.6275695284159614E-3</v>
      </c>
    </row>
    <row r="13" spans="1:5" x14ac:dyDescent="0.35">
      <c r="A13" t="s">
        <v>76</v>
      </c>
      <c r="B13">
        <f>VLOOKUP(A13,'Census MSOA'!A:B,2,FALSE)</f>
        <v>2</v>
      </c>
      <c r="C13" s="2">
        <f>VLOOKUP(A13,'Census MSOA'!A:C,3,FALSE)</f>
        <v>2.4183796856106408E-3</v>
      </c>
    </row>
    <row r="14" spans="1:5" x14ac:dyDescent="0.35">
      <c r="A14" t="s">
        <v>77</v>
      </c>
      <c r="B14">
        <f>VLOOKUP(A14,'Census MSOA'!A:B,2,FALSE)</f>
        <v>2</v>
      </c>
      <c r="C14" s="2">
        <f>VLOOKUP(A14,'Census MSOA'!A:C,3,FALSE)</f>
        <v>2.4183796856106408E-3</v>
      </c>
    </row>
    <row r="15" spans="1:5" x14ac:dyDescent="0.35">
      <c r="A15" t="s">
        <v>78</v>
      </c>
      <c r="B15">
        <f>VLOOKUP(A15,'Census MSOA'!A:B,2,FALSE)</f>
        <v>2</v>
      </c>
      <c r="C15" s="2">
        <f>VLOOKUP(A15,'Census MSOA'!A:C,3,FALSE)</f>
        <v>2.4183796856106408E-3</v>
      </c>
    </row>
    <row r="16" spans="1:5" x14ac:dyDescent="0.35">
      <c r="A16" t="s">
        <v>79</v>
      </c>
      <c r="B16">
        <f>VLOOKUP(A16,'Census MSOA'!A:B,2,FALSE)</f>
        <v>2</v>
      </c>
      <c r="C16" s="2">
        <f>VLOOKUP(A16,'Census MSOA'!A:C,3,FALSE)</f>
        <v>2.4183796856106408E-3</v>
      </c>
    </row>
    <row r="17" spans="1:3" x14ac:dyDescent="0.35">
      <c r="A17" t="s">
        <v>87</v>
      </c>
      <c r="B17">
        <f>VLOOKUP(A17,'Census MSOA'!A:B,2,FALSE)</f>
        <v>1</v>
      </c>
      <c r="C17" s="2">
        <f>VLOOKUP(A17,'Census MSOA'!A:C,3,FALSE)</f>
        <v>1.2091898428053204E-3</v>
      </c>
    </row>
    <row r="18" spans="1:3" x14ac:dyDescent="0.35">
      <c r="A18" t="s">
        <v>88</v>
      </c>
      <c r="B18">
        <f>VLOOKUP(A18,'Census MSOA'!A:B,2,FALSE)</f>
        <v>1</v>
      </c>
      <c r="C18" s="2">
        <f>VLOOKUP(A18,'Census MSOA'!A:C,3,FALSE)</f>
        <v>1.2091898428053204E-3</v>
      </c>
    </row>
    <row r="19" spans="1:3" x14ac:dyDescent="0.35">
      <c r="A19" t="s">
        <v>89</v>
      </c>
      <c r="B19">
        <f>VLOOKUP(A19,'Census MSOA'!A:B,2,FALSE)</f>
        <v>1</v>
      </c>
      <c r="C19" s="2">
        <f>VLOOKUP(A19,'Census MSOA'!A:C,3,FALSE)</f>
        <v>1.2091898428053204E-3</v>
      </c>
    </row>
    <row r="20" spans="1:3" x14ac:dyDescent="0.35">
      <c r="A20" t="s">
        <v>90</v>
      </c>
      <c r="B20">
        <f>VLOOKUP(A20,'Census MSOA'!A:B,2,FALSE)</f>
        <v>1</v>
      </c>
      <c r="C20" s="2">
        <f>VLOOKUP(A20,'Census MSOA'!A:C,3,FALSE)</f>
        <v>1.2091898428053204E-3</v>
      </c>
    </row>
    <row r="21" spans="1:3" x14ac:dyDescent="0.35">
      <c r="B21">
        <f>SUM(B2:B20)</f>
        <v>135</v>
      </c>
      <c r="C21" s="5">
        <f>SUM(C2:C20)</f>
        <v>0.16324062877871834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0"/>
  <sheetViews>
    <sheetView workbookViewId="0">
      <selection activeCell="E17" sqref="E17"/>
    </sheetView>
  </sheetViews>
  <sheetFormatPr defaultRowHeight="14.5" x14ac:dyDescent="0.35"/>
  <cols>
    <col min="1" max="1" width="17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10</v>
      </c>
      <c r="B2">
        <f>VLOOKUP(A2,'Census MSOA'!A:B,2,FALSE)</f>
        <v>27</v>
      </c>
      <c r="C2" s="2">
        <f>VLOOKUP(A2,'Census MSOA'!A:C,3,FALSE)</f>
        <v>3.2648125755743655E-2</v>
      </c>
    </row>
    <row r="3" spans="1:3" x14ac:dyDescent="0.35">
      <c r="A3" t="s">
        <v>15</v>
      </c>
      <c r="B3">
        <f>VLOOKUP(A3,'Census MSOA'!A:B,2,FALSE)</f>
        <v>19</v>
      </c>
      <c r="C3" s="2">
        <f>VLOOKUP(A3,'Census MSOA'!A:C,3,FALSE)</f>
        <v>2.2974607013301087E-2</v>
      </c>
    </row>
    <row r="4" spans="1:3" x14ac:dyDescent="0.35">
      <c r="A4" t="s">
        <v>18</v>
      </c>
      <c r="B4">
        <f>VLOOKUP(A4,'Census MSOA'!A:B,2,FALSE)</f>
        <v>16</v>
      </c>
      <c r="C4" s="2">
        <f>VLOOKUP(A4,'Census MSOA'!A:C,3,FALSE)</f>
        <v>1.9347037484885126E-2</v>
      </c>
    </row>
    <row r="5" spans="1:3" x14ac:dyDescent="0.35">
      <c r="A5" t="s">
        <v>36</v>
      </c>
      <c r="B5">
        <f>VLOOKUP(A5,'Census MSOA'!A:B,2,FALSE)</f>
        <v>6</v>
      </c>
      <c r="C5" s="2">
        <f>VLOOKUP(A5,'Census MSOA'!A:C,3,FALSE)</f>
        <v>7.2551390568319227E-3</v>
      </c>
    </row>
    <row r="6" spans="1:3" x14ac:dyDescent="0.35">
      <c r="A6" t="s">
        <v>37</v>
      </c>
      <c r="B6">
        <f>VLOOKUP(A6,'Census MSOA'!A:B,2,FALSE)</f>
        <v>6</v>
      </c>
      <c r="C6" s="2">
        <f>VLOOKUP(A6,'Census MSOA'!A:C,3,FALSE)</f>
        <v>7.2551390568319227E-3</v>
      </c>
    </row>
    <row r="7" spans="1:3" x14ac:dyDescent="0.35">
      <c r="A7" t="s">
        <v>41</v>
      </c>
      <c r="B7">
        <f>VLOOKUP(A7,'Census MSOA'!A:B,2,FALSE)</f>
        <v>5</v>
      </c>
      <c r="C7" s="2">
        <f>VLOOKUP(A7,'Census MSOA'!A:C,3,FALSE)</f>
        <v>6.0459492140266021E-3</v>
      </c>
    </row>
    <row r="8" spans="1:3" x14ac:dyDescent="0.35">
      <c r="A8" t="s">
        <v>48</v>
      </c>
      <c r="B8">
        <f>VLOOKUP(A8,'Census MSOA'!A:B,2,FALSE)</f>
        <v>4</v>
      </c>
      <c r="C8" s="2">
        <f>VLOOKUP(A8,'Census MSOA'!A:C,3,FALSE)</f>
        <v>4.8367593712212815E-3</v>
      </c>
    </row>
    <row r="9" spans="1:3" x14ac:dyDescent="0.35">
      <c r="A9" t="s">
        <v>50</v>
      </c>
      <c r="B9">
        <f>VLOOKUP(A9,'Census MSOA'!A:B,2,FALSE)</f>
        <v>4</v>
      </c>
      <c r="C9" s="2">
        <f>VLOOKUP(A9,'Census MSOA'!A:C,3,FALSE)</f>
        <v>4.8367593712212815E-3</v>
      </c>
    </row>
    <row r="10" spans="1:3" x14ac:dyDescent="0.35">
      <c r="A10" t="s">
        <v>56</v>
      </c>
      <c r="B10">
        <f>VLOOKUP(A10,'Census MSOA'!A:B,2,FALSE)</f>
        <v>3</v>
      </c>
      <c r="C10" s="2">
        <f>VLOOKUP(A10,'Census MSOA'!A:C,3,FALSE)</f>
        <v>3.6275695284159614E-3</v>
      </c>
    </row>
    <row r="11" spans="1:3" x14ac:dyDescent="0.35">
      <c r="A11" t="s">
        <v>58</v>
      </c>
      <c r="B11">
        <f>VLOOKUP(A11,'Census MSOA'!A:B,2,FALSE)</f>
        <v>3</v>
      </c>
      <c r="C11" s="2">
        <f>VLOOKUP(A11,'Census MSOA'!A:C,3,FALSE)</f>
        <v>3.6275695284159614E-3</v>
      </c>
    </row>
    <row r="12" spans="1:3" x14ac:dyDescent="0.35">
      <c r="A12" t="s">
        <v>59</v>
      </c>
      <c r="B12">
        <f>VLOOKUP(A12,'Census MSOA'!A:B,2,FALSE)</f>
        <v>3</v>
      </c>
      <c r="C12" s="2">
        <f>VLOOKUP(A12,'Census MSOA'!A:C,3,FALSE)</f>
        <v>3.6275695284159614E-3</v>
      </c>
    </row>
    <row r="13" spans="1:3" x14ac:dyDescent="0.35">
      <c r="A13" t="s">
        <v>62</v>
      </c>
      <c r="B13">
        <f>VLOOKUP(A13,'Census MSOA'!A:B,2,FALSE)</f>
        <v>3</v>
      </c>
      <c r="C13" s="2">
        <f>VLOOKUP(A13,'Census MSOA'!A:C,3,FALSE)</f>
        <v>3.6275695284159614E-3</v>
      </c>
    </row>
    <row r="14" spans="1:3" x14ac:dyDescent="0.35">
      <c r="A14" t="s">
        <v>67</v>
      </c>
      <c r="B14">
        <f>VLOOKUP(A14,'Census MSOA'!A:B,2,FALSE)</f>
        <v>2</v>
      </c>
      <c r="C14" s="2">
        <f>VLOOKUP(A14,'Census MSOA'!A:C,3,FALSE)</f>
        <v>2.4183796856106408E-3</v>
      </c>
    </row>
    <row r="15" spans="1:3" x14ac:dyDescent="0.35">
      <c r="A15" t="s">
        <v>68</v>
      </c>
      <c r="B15">
        <f>VLOOKUP(A15,'Census MSOA'!A:B,2,FALSE)</f>
        <v>2</v>
      </c>
      <c r="C15" s="2">
        <f>VLOOKUP(A15,'Census MSOA'!A:C,3,FALSE)</f>
        <v>2.4183796856106408E-3</v>
      </c>
    </row>
    <row r="16" spans="1:3" x14ac:dyDescent="0.35">
      <c r="A16" t="s">
        <v>69</v>
      </c>
      <c r="B16">
        <f>VLOOKUP(A16,'Census MSOA'!A:B,2,FALSE)</f>
        <v>2</v>
      </c>
      <c r="C16" s="2">
        <f>VLOOKUP(A16,'Census MSOA'!A:C,3,FALSE)</f>
        <v>2.4183796856106408E-3</v>
      </c>
    </row>
    <row r="17" spans="1:3" x14ac:dyDescent="0.35">
      <c r="A17" t="s">
        <v>70</v>
      </c>
      <c r="B17">
        <f>VLOOKUP(A17,'Census MSOA'!A:B,2,FALSE)</f>
        <v>2</v>
      </c>
      <c r="C17" s="2">
        <f>VLOOKUP(A17,'Census MSOA'!A:C,3,FALSE)</f>
        <v>2.4183796856106408E-3</v>
      </c>
    </row>
    <row r="18" spans="1:3" x14ac:dyDescent="0.35">
      <c r="C18" s="2">
        <f>SUM(C2:C17)</f>
        <v>0.1293833131801693</v>
      </c>
    </row>
    <row r="19" spans="1:3" x14ac:dyDescent="0.35">
      <c r="C19" s="2"/>
    </row>
    <row r="20" spans="1:3" x14ac:dyDescent="0.35">
      <c r="C20" s="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8"/>
  <sheetViews>
    <sheetView workbookViewId="0">
      <selection activeCell="C18" sqref="C18"/>
    </sheetView>
  </sheetViews>
  <sheetFormatPr defaultRowHeight="14.5" x14ac:dyDescent="0.35"/>
  <cols>
    <col min="1" max="1" width="16.179687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16</v>
      </c>
      <c r="B2">
        <f>VLOOKUP(A2,'Census MSOA'!A:C,2,FALSE)</f>
        <v>18</v>
      </c>
      <c r="C2" s="2">
        <f>VLOOKUP(A2,'Census MSOA'!A:C,3,FALSE)</f>
        <v>2.1765417170495769E-2</v>
      </c>
    </row>
    <row r="3" spans="1:3" x14ac:dyDescent="0.35">
      <c r="A3" t="s">
        <v>5</v>
      </c>
      <c r="B3">
        <f>VLOOKUP(A3,'Census MSOA'!A:C,2,FALSE)</f>
        <v>44</v>
      </c>
      <c r="C3" s="2">
        <f>VLOOKUP(A3,'Census MSOA'!A:C,3,FALSE)</f>
        <v>5.3204353083434096E-2</v>
      </c>
    </row>
    <row r="4" spans="1:3" x14ac:dyDescent="0.35">
      <c r="A4" t="s">
        <v>13</v>
      </c>
      <c r="B4">
        <f>VLOOKUP(A4,'Census MSOA'!A:C,2,FALSE)</f>
        <v>20</v>
      </c>
      <c r="C4" s="2">
        <f>VLOOKUP(A4,'Census MSOA'!A:C,3,FALSE)</f>
        <v>2.4183796856106408E-2</v>
      </c>
    </row>
    <row r="5" spans="1:3" x14ac:dyDescent="0.35">
      <c r="A5" t="s">
        <v>46</v>
      </c>
      <c r="B5">
        <f>VLOOKUP(A5,'Census MSOA'!A:C,2,FALSE)</f>
        <v>4</v>
      </c>
      <c r="C5" s="2">
        <f>VLOOKUP(A5,'Census MSOA'!A:C,3,FALSE)</f>
        <v>4.8367593712212815E-3</v>
      </c>
    </row>
    <row r="6" spans="1:3" x14ac:dyDescent="0.35">
      <c r="A6" t="s">
        <v>47</v>
      </c>
      <c r="B6">
        <f>VLOOKUP(A6,'Census MSOA'!A:C,2,FALSE)</f>
        <v>4</v>
      </c>
      <c r="C6" s="2">
        <f>VLOOKUP(A6,'Census MSOA'!A:C,3,FALSE)</f>
        <v>4.8367593712212815E-3</v>
      </c>
    </row>
    <row r="7" spans="1:3" x14ac:dyDescent="0.35">
      <c r="A7" t="s">
        <v>57</v>
      </c>
      <c r="B7">
        <f>VLOOKUP(A7,'Census MSOA'!A:C,2,FALSE)</f>
        <v>3</v>
      </c>
      <c r="C7" s="2">
        <f>VLOOKUP(A7,'Census MSOA'!A:C,3,FALSE)</f>
        <v>3.6275695284159614E-3</v>
      </c>
    </row>
    <row r="8" spans="1:3" x14ac:dyDescent="0.35">
      <c r="A8" t="s">
        <v>66</v>
      </c>
      <c r="B8">
        <f>VLOOKUP(A8,'Census MSOA'!A:C,2,FALSE)</f>
        <v>2</v>
      </c>
      <c r="C8" s="2">
        <f>VLOOKUP(A8,'Census MSOA'!A:C,3,FALSE)</f>
        <v>2.4183796856106408E-3</v>
      </c>
    </row>
    <row r="9" spans="1:3" x14ac:dyDescent="0.35">
      <c r="A9" t="s">
        <v>81</v>
      </c>
      <c r="B9">
        <f>VLOOKUP(A9,'Census MSOA'!A:C,2,FALSE)</f>
        <v>1</v>
      </c>
      <c r="C9" s="2">
        <f>VLOOKUP(A9,'Census MSOA'!A:C,3,FALSE)</f>
        <v>1.2091898428053204E-3</v>
      </c>
    </row>
    <row r="10" spans="1:3" x14ac:dyDescent="0.35">
      <c r="A10" t="s">
        <v>49</v>
      </c>
      <c r="B10">
        <f>VLOOKUP(A10,'Census MSOA'!A:C,2,FALSE)</f>
        <v>4</v>
      </c>
      <c r="C10" s="2">
        <f>VLOOKUP(A10,'Census MSOA'!A:C,3,FALSE)</f>
        <v>4.8367593712212815E-3</v>
      </c>
    </row>
    <row r="11" spans="1:3" x14ac:dyDescent="0.35">
      <c r="A11" t="s">
        <v>82</v>
      </c>
      <c r="B11">
        <f>VLOOKUP(A11,'Census MSOA'!A:C,2,FALSE)</f>
        <v>1</v>
      </c>
      <c r="C11" s="2">
        <f>VLOOKUP(A11,'Census MSOA'!A:C,3,FALSE)</f>
        <v>1.2091898428053204E-3</v>
      </c>
    </row>
    <row r="12" spans="1:3" x14ac:dyDescent="0.35">
      <c r="A12" t="s">
        <v>60</v>
      </c>
      <c r="B12">
        <f>VLOOKUP(A12,'Census MSOA'!A:C,2,FALSE)</f>
        <v>3</v>
      </c>
      <c r="C12" s="2">
        <f>VLOOKUP(A12,'Census MSOA'!A:C,3,FALSE)</f>
        <v>3.6275695284159614E-3</v>
      </c>
    </row>
    <row r="13" spans="1:3" x14ac:dyDescent="0.35">
      <c r="A13" t="s">
        <v>61</v>
      </c>
      <c r="B13">
        <f>VLOOKUP(A13,'Census MSOA'!A:C,2,FALSE)</f>
        <v>3</v>
      </c>
      <c r="C13" s="2">
        <f>VLOOKUP(A13,'Census MSOA'!A:C,3,FALSE)</f>
        <v>3.6275695284159614E-3</v>
      </c>
    </row>
    <row r="14" spans="1:3" x14ac:dyDescent="0.35">
      <c r="A14" t="s">
        <v>51</v>
      </c>
      <c r="B14">
        <f>VLOOKUP(A14,'Census MSOA'!A:C,2,FALSE)</f>
        <v>4</v>
      </c>
      <c r="C14" s="2">
        <f>VLOOKUP(A14,'Census MSOA'!A:C,3,FALSE)</f>
        <v>4.8367593712212815E-3</v>
      </c>
    </row>
    <row r="15" spans="1:3" x14ac:dyDescent="0.35">
      <c r="A15" t="s">
        <v>4</v>
      </c>
      <c r="B15">
        <f>VLOOKUP(A15,'Census MSOA'!A:C,2,FALSE)</f>
        <v>48</v>
      </c>
      <c r="C15" s="2">
        <f>VLOOKUP(A15,'Census MSOA'!A:C,3,FALSE)</f>
        <v>5.8041112454655382E-2</v>
      </c>
    </row>
    <row r="16" spans="1:3" x14ac:dyDescent="0.35">
      <c r="A16" t="s">
        <v>21</v>
      </c>
      <c r="B16">
        <f>VLOOKUP(A16,'Census MSOA'!A:C,2,FALSE)</f>
        <v>13</v>
      </c>
      <c r="C16" s="2">
        <f>VLOOKUP(A16,'Census MSOA'!A:C,3,FALSE)</f>
        <v>1.5719467956469165E-2</v>
      </c>
    </row>
    <row r="17" spans="2:3" x14ac:dyDescent="0.35">
      <c r="B17">
        <f ca="1">SUM(B2:B18)</f>
        <v>172</v>
      </c>
      <c r="C17" s="5">
        <f>SUM(C2:C16)</f>
        <v>0.20798065296251514</v>
      </c>
    </row>
    <row r="18" spans="2:3" x14ac:dyDescent="0.35">
      <c r="C18" s="2"/>
    </row>
  </sheetData>
  <autoFilter ref="A1:C1" xr:uid="{537E12B6-475B-4285-8A4A-E06D72803A2D}">
    <sortState xmlns:xlrd2="http://schemas.microsoft.com/office/spreadsheetml/2017/richdata2" ref="A2:C19">
      <sortCondition ref="A1"/>
    </sortState>
  </autoFilter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5"/>
  <sheetViews>
    <sheetView tabSelected="1" workbookViewId="0">
      <selection activeCell="B14" sqref="B12:C14"/>
    </sheetView>
  </sheetViews>
  <sheetFormatPr defaultRowHeight="14.5" x14ac:dyDescent="0.35"/>
  <sheetData>
    <row r="1" spans="1:6" x14ac:dyDescent="0.35">
      <c r="A1" t="s">
        <v>105</v>
      </c>
      <c r="B1" t="s">
        <v>106</v>
      </c>
      <c r="F1" s="6"/>
    </row>
    <row r="2" spans="1:6" x14ac:dyDescent="0.35">
      <c r="A2" t="s">
        <v>92</v>
      </c>
      <c r="B2" s="9">
        <v>0.14000000000000001</v>
      </c>
      <c r="C2" s="5"/>
    </row>
    <row r="3" spans="1:6" x14ac:dyDescent="0.35">
      <c r="A3" t="s">
        <v>93</v>
      </c>
      <c r="B3" s="9">
        <f>B!C2</f>
        <v>0</v>
      </c>
      <c r="C3" s="5"/>
    </row>
    <row r="4" spans="1:6" x14ac:dyDescent="0.35">
      <c r="A4" t="s">
        <v>94</v>
      </c>
      <c r="B4" s="9">
        <f>'B1'!C2</f>
        <v>0</v>
      </c>
      <c r="C4" s="5"/>
    </row>
    <row r="5" spans="1:6" x14ac:dyDescent="0.35">
      <c r="A5" t="s">
        <v>95</v>
      </c>
      <c r="B5" s="9">
        <f>'C'!C6</f>
        <v>5.1995163240628778E-2</v>
      </c>
      <c r="C5" s="5"/>
    </row>
    <row r="6" spans="1:6" x14ac:dyDescent="0.35">
      <c r="A6" t="s">
        <v>96</v>
      </c>
      <c r="B6" s="9">
        <f>D!C8</f>
        <v>9.0689238210399023E-2</v>
      </c>
      <c r="C6" s="5"/>
    </row>
    <row r="7" spans="1:6" x14ac:dyDescent="0.35">
      <c r="A7" t="s">
        <v>97</v>
      </c>
      <c r="B7" s="9">
        <f>E!C2</f>
        <v>0</v>
      </c>
      <c r="C7" s="5"/>
    </row>
    <row r="8" spans="1:6" x14ac:dyDescent="0.35">
      <c r="A8" t="s">
        <v>98</v>
      </c>
      <c r="B8" s="9">
        <f>F!C6</f>
        <v>5.5622732769044739E-2</v>
      </c>
      <c r="C8" s="5"/>
    </row>
    <row r="9" spans="1:6" x14ac:dyDescent="0.35">
      <c r="A9" t="s">
        <v>99</v>
      </c>
      <c r="B9" s="9">
        <f>G!C21</f>
        <v>0.15477629987908106</v>
      </c>
      <c r="C9" s="5"/>
    </row>
    <row r="10" spans="1:6" x14ac:dyDescent="0.35">
      <c r="A10" t="s">
        <v>100</v>
      </c>
      <c r="B10" s="9">
        <v>0.01</v>
      </c>
      <c r="C10" s="5"/>
    </row>
    <row r="11" spans="1:6" x14ac:dyDescent="0.35">
      <c r="A11" t="s">
        <v>101</v>
      </c>
      <c r="B11" s="9">
        <v>0</v>
      </c>
      <c r="C11" s="5"/>
    </row>
    <row r="12" spans="1:6" x14ac:dyDescent="0.35">
      <c r="A12" t="s">
        <v>108</v>
      </c>
      <c r="B12" s="6">
        <f>'I1'!C21</f>
        <v>0.16324062877871834</v>
      </c>
      <c r="C12" s="5"/>
    </row>
    <row r="13" spans="1:6" x14ac:dyDescent="0.35">
      <c r="A13" t="s">
        <v>102</v>
      </c>
      <c r="B13" s="9">
        <f>J!C18</f>
        <v>0.1293833131801693</v>
      </c>
      <c r="C13" s="5"/>
    </row>
    <row r="14" spans="1:6" x14ac:dyDescent="0.35">
      <c r="A14" t="s">
        <v>103</v>
      </c>
      <c r="B14" s="9">
        <f>K!C17</f>
        <v>0.20798065296251514</v>
      </c>
      <c r="C14" s="5"/>
    </row>
    <row r="15" spans="1:6" x14ac:dyDescent="0.35">
      <c r="B15" s="6">
        <f>SUM(B2:B14)</f>
        <v>1.0036880290205563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Census MSOA</vt:lpstr>
      <vt:lpstr>A</vt:lpstr>
      <vt:lpstr>B</vt:lpstr>
      <vt:lpstr>B1</vt:lpstr>
      <vt:lpstr>C</vt:lpstr>
      <vt:lpstr>D</vt:lpstr>
      <vt:lpstr>E</vt:lpstr>
      <vt:lpstr>F</vt:lpstr>
      <vt:lpstr>G</vt:lpstr>
      <vt:lpstr>H</vt:lpstr>
      <vt:lpstr>I1</vt:lpstr>
      <vt:lpstr>J</vt:lpstr>
      <vt:lpstr>K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Oliver Mclaughlin</cp:lastModifiedBy>
  <dcterms:created xsi:type="dcterms:W3CDTF">2021-02-05T15:03:39Z</dcterms:created>
  <dcterms:modified xsi:type="dcterms:W3CDTF">2022-08-30T14:01:12Z</dcterms:modified>
</cp:coreProperties>
</file>