
<file path=[Content_Types].xml><?xml version="1.0" encoding="utf-8"?>
<Types xmlns="http://schemas.openxmlformats.org/package/2006/content-type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4"/>
  <workbookPr defaultThemeVersion="166925"/>
  <mc:AlternateContent xmlns:mc="http://schemas.openxmlformats.org/markup-compatibility/2006">
    <mc:Choice Requires="x15">
      <x15ac:absPath xmlns:x15ac="http://schemas.microsoft.com/office/spreadsheetml/2010/11/ac" url="/Users/katereynolds/Temp files/"/>
    </mc:Choice>
  </mc:AlternateContent>
  <xr:revisionPtr revIDLastSave="0" documentId="13_ncr:1_{921830E9-10F9-1B4D-8FC4-3822A205C896}" xr6:coauthVersionLast="47" xr6:coauthVersionMax="47" xr10:uidLastSave="{00000000-0000-0000-0000-000000000000}"/>
  <bookViews>
    <workbookView xWindow="28800" yWindow="-3100" windowWidth="38400" windowHeight="19540" xr2:uid="{FE95A34D-4645-D341-8275-B6CA6070DE46}"/>
  </bookViews>
  <sheets>
    <sheet name="Schedule" sheetId="1" r:id="rId1"/>
    <sheet name="BUILD daytimes" sheetId="4" r:id="rId2"/>
    <sheet name="BUILD overnights" sheetId="6" r:id="rId3"/>
    <sheet name="LIVE early mornings" sheetId="7" r:id="rId4"/>
    <sheet name="LIVE daytimes" sheetId="2" r:id="rId5"/>
    <sheet name="LIVE daytimes (SatSun)" sheetId="8" r:id="rId6"/>
    <sheet name="LIVE evenings" sheetId="3" r:id="rId7"/>
    <sheet name="LIVE overnights" sheetId="5" r:id="rId8"/>
  </sheets>
  <definedNames>
    <definedName name="_xlnm._FilterDatabase" localSheetId="0" hidden="1">Schedule!$A$14:$I$106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 i="1" l="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G15" i="1"/>
  <c r="H15" i="1"/>
  <c r="G16" i="1"/>
  <c r="H16" i="1"/>
  <c r="G17" i="1"/>
  <c r="H17" i="1"/>
  <c r="G18" i="1"/>
  <c r="H18" i="1"/>
  <c r="G19" i="1"/>
  <c r="H19" i="1"/>
  <c r="G20" i="1"/>
  <c r="H20" i="1"/>
  <c r="G21" i="1"/>
  <c r="H21" i="1"/>
  <c r="G22" i="1"/>
  <c r="H22" i="1"/>
  <c r="G23" i="1"/>
  <c r="H23" i="1"/>
  <c r="G24" i="1"/>
  <c r="H24" i="1"/>
  <c r="G25" i="1"/>
  <c r="H25" i="1"/>
  <c r="G26" i="1"/>
  <c r="H26" i="1"/>
  <c r="G27" i="1"/>
  <c r="H27" i="1"/>
  <c r="G28" i="1"/>
  <c r="H28" i="1"/>
  <c r="G29" i="1"/>
  <c r="H29" i="1"/>
  <c r="G30" i="1"/>
  <c r="H30" i="1"/>
  <c r="G31" i="1"/>
  <c r="H31" i="1"/>
  <c r="G32" i="1"/>
  <c r="H32" i="1"/>
  <c r="G33" i="1"/>
  <c r="H33" i="1"/>
  <c r="G34" i="1"/>
  <c r="H34" i="1"/>
  <c r="G35" i="1"/>
  <c r="H35" i="1"/>
  <c r="G36" i="1"/>
  <c r="H36" i="1"/>
  <c r="G37" i="1"/>
  <c r="H37" i="1"/>
  <c r="G38" i="1"/>
  <c r="H38" i="1"/>
  <c r="G39" i="1"/>
  <c r="H39" i="1"/>
  <c r="G40" i="1"/>
  <c r="H40" i="1"/>
  <c r="G41" i="1"/>
  <c r="H41" i="1"/>
  <c r="G42" i="1"/>
  <c r="H42" i="1"/>
  <c r="G43" i="1"/>
  <c r="H43" i="1"/>
  <c r="G44" i="1"/>
  <c r="H44" i="1"/>
  <c r="G45" i="1"/>
  <c r="H45" i="1"/>
  <c r="G46" i="1"/>
  <c r="H46" i="1"/>
  <c r="G47" i="1"/>
  <c r="H47" i="1"/>
  <c r="G48" i="1"/>
  <c r="H48" i="1"/>
  <c r="G49" i="1"/>
  <c r="H49" i="1"/>
  <c r="G50" i="1"/>
  <c r="H50" i="1"/>
  <c r="G51" i="1"/>
  <c r="H51" i="1"/>
  <c r="G52" i="1"/>
  <c r="H52" i="1"/>
  <c r="G53" i="1"/>
  <c r="H53" i="1"/>
  <c r="G54" i="1"/>
  <c r="H54" i="1"/>
  <c r="G55" i="1"/>
  <c r="H55" i="1"/>
  <c r="G56" i="1"/>
  <c r="H56" i="1"/>
  <c r="G57" i="1"/>
  <c r="H57" i="1"/>
  <c r="G58" i="1"/>
  <c r="H58" i="1"/>
  <c r="G59" i="1"/>
  <c r="H59" i="1"/>
  <c r="G60" i="1"/>
  <c r="H60" i="1"/>
  <c r="G61" i="1"/>
  <c r="H61" i="1"/>
  <c r="G62" i="1"/>
  <c r="H62" i="1"/>
  <c r="G63" i="1"/>
  <c r="H63" i="1"/>
  <c r="G64" i="1"/>
  <c r="H64" i="1"/>
  <c r="G65" i="1"/>
  <c r="H65" i="1"/>
  <c r="G66" i="1"/>
  <c r="H66" i="1"/>
  <c r="G67" i="1"/>
  <c r="H67" i="1"/>
  <c r="G68" i="1"/>
  <c r="H68" i="1"/>
  <c r="G69" i="1"/>
  <c r="H69" i="1"/>
  <c r="G70" i="1"/>
  <c r="H70" i="1"/>
  <c r="G71" i="1"/>
  <c r="H71" i="1"/>
  <c r="G72" i="1"/>
  <c r="H72" i="1"/>
  <c r="G73" i="1"/>
  <c r="H73" i="1"/>
  <c r="G74" i="1"/>
  <c r="H74" i="1"/>
  <c r="G75" i="1"/>
  <c r="H75" i="1"/>
  <c r="G76" i="1"/>
  <c r="H76" i="1"/>
  <c r="G77" i="1"/>
  <c r="H77" i="1"/>
  <c r="G78" i="1"/>
  <c r="H78" i="1"/>
  <c r="G79" i="1"/>
  <c r="H79" i="1"/>
  <c r="G80" i="1"/>
  <c r="H80" i="1"/>
  <c r="G81" i="1"/>
  <c r="H81" i="1"/>
  <c r="G82" i="1"/>
  <c r="H82" i="1"/>
  <c r="G83" i="1"/>
  <c r="H83" i="1"/>
  <c r="G84" i="1"/>
  <c r="H84" i="1"/>
  <c r="G85" i="1"/>
  <c r="H85" i="1"/>
  <c r="G86" i="1"/>
  <c r="H86" i="1"/>
  <c r="G87" i="1"/>
  <c r="H87" i="1"/>
  <c r="G88" i="1"/>
  <c r="H88" i="1"/>
  <c r="G89" i="1"/>
  <c r="H89" i="1"/>
  <c r="G90" i="1"/>
  <c r="H90" i="1"/>
  <c r="G91" i="1"/>
  <c r="H91" i="1"/>
  <c r="G92" i="1"/>
  <c r="H92" i="1"/>
  <c r="G93" i="1"/>
  <c r="H93" i="1"/>
  <c r="G94" i="1"/>
  <c r="H94" i="1"/>
  <c r="G95" i="1"/>
  <c r="H95" i="1"/>
  <c r="G96" i="1"/>
  <c r="H96" i="1"/>
  <c r="G97" i="1"/>
  <c r="H97" i="1"/>
  <c r="G98" i="1"/>
  <c r="H98" i="1"/>
  <c r="G99" i="1"/>
  <c r="H99" i="1"/>
  <c r="G100" i="1"/>
  <c r="H100" i="1"/>
  <c r="G101" i="1"/>
  <c r="H101" i="1"/>
  <c r="G102" i="1"/>
  <c r="H102" i="1"/>
  <c r="G103" i="1"/>
  <c r="H103" i="1"/>
  <c r="G104" i="1"/>
  <c r="H104" i="1"/>
  <c r="G105" i="1"/>
  <c r="H105" i="1"/>
  <c r="G106" i="1"/>
  <c r="H10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55" i="1"/>
  <c r="F56"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D6" i="1"/>
  <c r="C6" i="1"/>
  <c r="B6" i="1"/>
  <c r="Q6" i="8"/>
  <c r="B27" i="1"/>
  <c r="A109" i="1"/>
  <c r="B43" i="1"/>
  <c r="B41" i="1"/>
  <c r="E41" i="1" s="1"/>
  <c r="B38" i="1"/>
  <c r="E38" i="1" s="1"/>
  <c r="D42" i="1"/>
  <c r="B42" i="1"/>
  <c r="E42" i="1" s="1"/>
  <c r="D41" i="1"/>
  <c r="D40" i="1"/>
  <c r="B40" i="1"/>
  <c r="E40" i="1" s="1"/>
  <c r="D39" i="1"/>
  <c r="B39" i="1"/>
  <c r="E39" i="1" s="1"/>
  <c r="D38" i="1"/>
  <c r="D26" i="1"/>
  <c r="B26" i="1"/>
  <c r="E26" i="1" s="1"/>
  <c r="B25" i="1"/>
  <c r="D16" i="1"/>
  <c r="B16" i="1"/>
  <c r="E16" i="1" s="1"/>
  <c r="E15" i="1"/>
  <c r="D15" i="1"/>
  <c r="B97" i="1"/>
  <c r="B96" i="1"/>
  <c r="B95" i="1"/>
  <c r="B94" i="1"/>
  <c r="B93" i="1"/>
  <c r="B92" i="1"/>
  <c r="B80" i="1"/>
  <c r="B79" i="1"/>
  <c r="E79" i="1" s="1"/>
  <c r="B91" i="1"/>
  <c r="B90" i="1"/>
  <c r="B89" i="1"/>
  <c r="B88" i="1"/>
  <c r="B87" i="1"/>
  <c r="B86" i="1"/>
  <c r="B85" i="1"/>
  <c r="B84" i="1"/>
  <c r="B83" i="1"/>
  <c r="B82" i="1"/>
  <c r="B81" i="1"/>
  <c r="B73" i="1" l="1"/>
  <c r="B74" i="1"/>
  <c r="B75" i="1"/>
  <c r="B76" i="1"/>
  <c r="B77" i="1"/>
  <c r="B78" i="1"/>
  <c r="B72" i="1"/>
  <c r="B71" i="1"/>
  <c r="B70" i="1"/>
  <c r="B69" i="1"/>
  <c r="B68" i="1"/>
  <c r="B67" i="1"/>
  <c r="B66" i="1"/>
  <c r="B65" i="1"/>
  <c r="B64" i="1"/>
  <c r="B63" i="1"/>
  <c r="B62" i="1"/>
  <c r="B61" i="1"/>
  <c r="B60" i="1"/>
  <c r="E60" i="1" s="1"/>
  <c r="B59" i="1"/>
  <c r="B58" i="1" l="1"/>
  <c r="E58" i="1" s="1"/>
  <c r="B57" i="1"/>
  <c r="E57" i="1" s="1"/>
  <c r="B56" i="1"/>
  <c r="E56" i="1" s="1"/>
  <c r="B55" i="1"/>
  <c r="E55" i="1" s="1"/>
  <c r="B54" i="1"/>
  <c r="E54" i="1" s="1"/>
  <c r="B53" i="1"/>
  <c r="E53" i="1" s="1"/>
  <c r="B52" i="1"/>
  <c r="E52" i="1" s="1"/>
  <c r="B51" i="1"/>
  <c r="D4" i="1"/>
  <c r="C4" i="1"/>
  <c r="B4" i="1"/>
  <c r="Q6" i="3"/>
  <c r="Q6" i="2"/>
  <c r="Q6" i="7"/>
  <c r="B50" i="1"/>
  <c r="E50" i="1" s="1"/>
  <c r="B49" i="1"/>
  <c r="E49" i="1" s="1"/>
  <c r="B48" i="1"/>
  <c r="E48" i="1" s="1"/>
  <c r="B47" i="1"/>
  <c r="E47" i="1" s="1"/>
  <c r="B46" i="1"/>
  <c r="E46" i="1" s="1"/>
  <c r="B45" i="1"/>
  <c r="E45" i="1" s="1"/>
  <c r="B106" i="1"/>
  <c r="E106" i="1" s="1"/>
  <c r="B105" i="1"/>
  <c r="E105" i="1" s="1"/>
  <c r="B104" i="1"/>
  <c r="E104" i="1" s="1"/>
  <c r="B103" i="1"/>
  <c r="E103" i="1" s="1"/>
  <c r="B102" i="1"/>
  <c r="E102" i="1" s="1"/>
  <c r="B101" i="1"/>
  <c r="E101" i="1" s="1"/>
  <c r="B100" i="1"/>
  <c r="E100" i="1" s="1"/>
  <c r="B99" i="1"/>
  <c r="E99" i="1" s="1"/>
  <c r="B98" i="1"/>
  <c r="E98" i="1" s="1"/>
  <c r="B44" i="1"/>
  <c r="E44" i="1" s="1"/>
  <c r="E43" i="1"/>
  <c r="B37" i="1"/>
  <c r="E37" i="1" s="1"/>
  <c r="B36" i="1"/>
  <c r="E36" i="1" s="1"/>
  <c r="B35" i="1"/>
  <c r="E35" i="1" s="1"/>
  <c r="B34" i="1"/>
  <c r="E34" i="1" s="1"/>
  <c r="B33" i="1"/>
  <c r="E33" i="1" s="1"/>
  <c r="B32" i="1"/>
  <c r="E32" i="1" s="1"/>
  <c r="B31" i="1"/>
  <c r="E31" i="1" s="1"/>
  <c r="B30" i="1"/>
  <c r="E30" i="1" s="1"/>
  <c r="B29" i="1"/>
  <c r="E29" i="1" s="1"/>
  <c r="B28" i="1"/>
  <c r="E28" i="1" s="1"/>
  <c r="E27" i="1"/>
  <c r="E25" i="1"/>
  <c r="B24" i="1"/>
  <c r="E24" i="1" s="1"/>
  <c r="B23" i="1"/>
  <c r="E23" i="1" s="1"/>
  <c r="B22" i="1"/>
  <c r="E22" i="1" s="1"/>
  <c r="B21" i="1"/>
  <c r="E21" i="1" s="1"/>
  <c r="B20" i="1"/>
  <c r="E20" i="1" s="1"/>
  <c r="B19" i="1"/>
  <c r="E19" i="1" s="1"/>
  <c r="E51" i="1"/>
  <c r="E59" i="1"/>
  <c r="E61" i="1"/>
  <c r="E62" i="1"/>
  <c r="E63" i="1"/>
  <c r="E64" i="1"/>
  <c r="E65" i="1"/>
  <c r="E66" i="1"/>
  <c r="E67" i="1"/>
  <c r="E68" i="1"/>
  <c r="E69" i="1"/>
  <c r="E70" i="1"/>
  <c r="E71" i="1"/>
  <c r="E72" i="1"/>
  <c r="E73" i="1"/>
  <c r="E74" i="1"/>
  <c r="E75" i="1"/>
  <c r="E76" i="1"/>
  <c r="E77" i="1"/>
  <c r="E78" i="1"/>
  <c r="E80" i="1"/>
  <c r="E81" i="1"/>
  <c r="E82" i="1"/>
  <c r="E83" i="1"/>
  <c r="E84" i="1"/>
  <c r="E85" i="1"/>
  <c r="E86" i="1"/>
  <c r="E87" i="1"/>
  <c r="E88" i="1"/>
  <c r="E89" i="1"/>
  <c r="E90" i="1"/>
  <c r="E91" i="1"/>
  <c r="E92" i="1"/>
  <c r="E93" i="1"/>
  <c r="E94" i="1"/>
  <c r="E95" i="1"/>
  <c r="E96" i="1"/>
  <c r="E97" i="1"/>
  <c r="E17" i="1"/>
  <c r="B18" i="1" l="1"/>
  <c r="E18" i="1" s="1"/>
  <c r="E108" i="1" s="1"/>
  <c r="D17" i="1" l="1"/>
  <c r="B2" i="1"/>
  <c r="C2" i="1"/>
  <c r="D2" i="1"/>
  <c r="D18" i="1"/>
  <c r="B3" i="1"/>
  <c r="C3" i="1"/>
  <c r="D3" i="1"/>
  <c r="D19" i="1"/>
  <c r="D20" i="1"/>
  <c r="D21" i="1"/>
  <c r="D22" i="1"/>
  <c r="D23" i="1"/>
  <c r="D24" i="1"/>
  <c r="D25" i="1"/>
  <c r="D27" i="1"/>
  <c r="D28" i="1"/>
  <c r="D29" i="1"/>
  <c r="D30" i="1"/>
  <c r="D31" i="1"/>
  <c r="D32" i="1"/>
  <c r="D33" i="1"/>
  <c r="D34" i="1"/>
  <c r="D35" i="1"/>
  <c r="D36" i="1"/>
  <c r="D37" i="1"/>
  <c r="B7" i="1"/>
  <c r="C7" i="1"/>
  <c r="D43" i="1"/>
  <c r="D44" i="1"/>
  <c r="D45" i="1"/>
  <c r="D46" i="1"/>
  <c r="D47" i="1"/>
  <c r="D48" i="1"/>
  <c r="D49" i="1"/>
  <c r="D50" i="1"/>
  <c r="B8" i="1"/>
  <c r="C8" i="1"/>
  <c r="D8" i="1"/>
  <c r="D51" i="1"/>
  <c r="B5" i="1"/>
  <c r="C5" i="1"/>
  <c r="D5" i="1"/>
  <c r="D52" i="1"/>
  <c r="D53" i="1"/>
  <c r="D55" i="1"/>
  <c r="D56" i="1"/>
  <c r="D58" i="1"/>
  <c r="D59" i="1"/>
  <c r="D61" i="1"/>
  <c r="D62" i="1"/>
  <c r="D63" i="1"/>
  <c r="D64" i="1"/>
  <c r="D65" i="1"/>
  <c r="D66" i="1"/>
  <c r="D67" i="1"/>
  <c r="D68" i="1"/>
  <c r="D69" i="1"/>
  <c r="D70" i="1"/>
  <c r="D71" i="1"/>
  <c r="D72" i="1"/>
  <c r="D74" i="1"/>
  <c r="D75" i="1"/>
  <c r="D77" i="1"/>
  <c r="D78" i="1"/>
  <c r="D80" i="1"/>
  <c r="D81" i="1"/>
  <c r="D82" i="1"/>
  <c r="D83" i="1"/>
  <c r="D84" i="1"/>
  <c r="D85" i="1"/>
  <c r="D86" i="1"/>
  <c r="D87" i="1"/>
  <c r="D88" i="1"/>
  <c r="D89" i="1"/>
  <c r="D90" i="1"/>
  <c r="D91" i="1"/>
  <c r="D93" i="1"/>
  <c r="D94" i="1"/>
  <c r="D96" i="1"/>
  <c r="D97" i="1"/>
  <c r="D98" i="1"/>
  <c r="D99" i="1"/>
  <c r="D100" i="1"/>
  <c r="D101" i="1"/>
  <c r="D102" i="1"/>
  <c r="D103" i="1"/>
  <c r="D104" i="1"/>
  <c r="D105" i="1"/>
  <c r="D106" i="1"/>
  <c r="I15" i="1" l="1"/>
  <c r="D7" i="1"/>
  <c r="I108"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tc={9038BED1-7A62-034B-BD88-5CFEAD5F1A83}</author>
    <author>tc={9573A26E-4AD0-D64B-8C1B-5D048486EF7C}</author>
  </authors>
  <commentList>
    <comment ref="D46" authorId="0" shapeId="0" xr:uid="{9038BED1-7A62-034B-BD88-5CFEAD5F1A83}">
      <text>
        <t>[Threaded comment]
Your version of Excel allows you to read this threaded comment; however, any edits to it will get removed if the file is opened in a newer version of Excel. Learn more: https://go.microsoft.com/fwlink/?linkid=870924
Comment:
    Event runs 6 to 9.30pm but 5hr minimum call</t>
      </text>
    </comment>
    <comment ref="E46" authorId="1" shapeId="0" xr:uid="{9573A26E-4AD0-D64B-8C1B-5D048486EF7C}">
      <text>
        <t>[Threaded comment]
Your version of Excel allows you to read this threaded comment; however, any edits to it will get removed if the file is opened in a newer version of Excel. Learn more: https://go.microsoft.com/fwlink/?linkid=870924
Comment:
    Minimum call 5 hours</t>
      </text>
    </comment>
  </commentList>
</comments>
</file>

<file path=xl/sharedStrings.xml><?xml version="1.0" encoding="utf-8"?>
<sst xmlns="http://schemas.openxmlformats.org/spreadsheetml/2006/main" count="65" uniqueCount="30">
  <si>
    <t>DATE</t>
  </si>
  <si>
    <t>NO. OF HOURS</t>
  </si>
  <si>
    <t>ACTIVITY</t>
  </si>
  <si>
    <t>Total SIA</t>
  </si>
  <si>
    <t>Total non-SIA</t>
  </si>
  <si>
    <t>BUILD daytimes</t>
  </si>
  <si>
    <t>BUILD overnights</t>
  </si>
  <si>
    <t>LIVE daytimes</t>
  </si>
  <si>
    <t>LIVE evenings</t>
  </si>
  <si>
    <t>Total Supervisor</t>
  </si>
  <si>
    <t>LIVE overnights / Site closed</t>
  </si>
  <si>
    <t>Supervisor rate per hour</t>
  </si>
  <si>
    <t>SIA rate per hour</t>
  </si>
  <si>
    <t>Non-SIA rate per hour</t>
  </si>
  <si>
    <t>Total cost</t>
  </si>
  <si>
    <t>NOTES</t>
  </si>
  <si>
    <t>Assumes that everyone arrives and is paid for 30 mins before the start of the shift</t>
  </si>
  <si>
    <t xml:space="preserve">Assumes that there is someone in the FI Security office overnight from 14th June onwards </t>
  </si>
  <si>
    <t>Assumes one Supervisor at all times we're open to the public</t>
  </si>
  <si>
    <t>Assumes that any Security requirements outside the perimeter of FS are covered by a separate building Security budget</t>
  </si>
  <si>
    <t>Total</t>
  </si>
  <si>
    <t>START TIME</t>
  </si>
  <si>
    <t>FINISH TIME</t>
  </si>
  <si>
    <t>LIVE early mornings</t>
  </si>
  <si>
    <t>All LIVE morning shifts start at the public site opening</t>
  </si>
  <si>
    <t>All LIVE evening shifts finish 30 mins after closing time</t>
  </si>
  <si>
    <t>TOTAL DAYS</t>
  </si>
  <si>
    <t>TOTAL HOURS</t>
  </si>
  <si>
    <t>LIVE daytimes (Sat and Sun)</t>
  </si>
  <si>
    <t>Assumes that we're NOT bag searching for entry into the hospitality area on weekday daytimes as they are all invited guests. Evenings and weekends there is an additional SIA to cover the public bar / assist with bag checks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</si>
</sst>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d\ dd/mm/yy"/>
    <numFmt numFmtId="165" formatCode="_-[$£-809]* #,##0.00_-;\-[$£-809]* #,##0.00_-;_-[$£-809]* &quot;-&quot;??_-;_-@_-"/>
  </numFmts>
  <fonts count="4" x14ac:knownFonts="1">
    <font>
      <sz val="12"/>
      <color theme="1"/>
      <name val="Calibri"/>
      <family val="2"/>
      <scheme val="minor"/>
    </font>
    <font>
      <b/>
      <sz val="12"/>
      <color theme="1"/>
      <name val="Calibri"/>
      <family val="2"/>
      <scheme val="minor"/>
    </font>
    <font>
      <b/>
      <u/>
      <sz val="12"/>
      <color theme="1"/>
      <name val="Calibri"/>
      <family val="2"/>
      <scheme val="minor"/>
    </font>
    <font>
      <sz val="12"/>
      <color rgb="FF000000"/>
      <name val="Calibri"/>
      <family val="2"/>
      <scheme val="minor"/>
    </font>
  </fonts>
  <fills count="8">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00B0F0"/>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s>
  <cellStyleXfs count="1">
    <xf numFmtId="0" fontId="0" fillId="0" borderId="0"/>
  </cellStyleXfs>
  <cellXfs count="40">
    <xf numFmtId="0" fontId="0" fillId="0" borderId="0" xfId="0"/>
    <xf numFmtId="0" fontId="0" fillId="0" borderId="0" xfId="0" applyAlignment="1">
      <alignment horizontal="left"/>
    </xf>
    <xf numFmtId="0" fontId="0" fillId="0" borderId="1" xfId="0" applyBorder="1"/>
    <xf numFmtId="0" fontId="3" fillId="0" borderId="2" xfId="0" applyFont="1" applyBorder="1"/>
    <xf numFmtId="0" fontId="3" fillId="0" borderId="4" xfId="0" applyFont="1" applyBorder="1"/>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left"/>
    </xf>
    <xf numFmtId="0" fontId="0" fillId="2" borderId="1" xfId="0" applyFill="1" applyBorder="1" applyAlignment="1">
      <alignment horizontal="left"/>
    </xf>
    <xf numFmtId="0" fontId="0" fillId="2" borderId="1" xfId="0" applyFill="1" applyBorder="1" applyAlignment="1">
      <alignment horizontal="center"/>
    </xf>
    <xf numFmtId="0" fontId="1" fillId="3" borderId="1" xfId="0" applyFont="1" applyFill="1" applyBorder="1" applyAlignment="1">
      <alignment horizontal="left"/>
    </xf>
    <xf numFmtId="0" fontId="1" fillId="3" borderId="1" xfId="0" applyFont="1" applyFill="1" applyBorder="1" applyAlignment="1">
      <alignment horizontal="center"/>
    </xf>
    <xf numFmtId="2" fontId="0" fillId="0" borderId="0" xfId="0" applyNumberFormat="1" applyAlignment="1">
      <alignment horizontal="center"/>
    </xf>
    <xf numFmtId="0" fontId="0" fillId="4" borderId="1" xfId="0" applyFill="1" applyBorder="1" applyAlignment="1">
      <alignment horizontal="left"/>
    </xf>
    <xf numFmtId="165" fontId="0" fillId="4" borderId="1" xfId="0" applyNumberFormat="1" applyFill="1" applyBorder="1" applyAlignment="1">
      <alignment horizontal="left"/>
    </xf>
    <xf numFmtId="165" fontId="0" fillId="5" borderId="1" xfId="0" applyNumberFormat="1" applyFill="1" applyBorder="1"/>
    <xf numFmtId="0" fontId="2" fillId="0" borderId="0" xfId="0" applyFont="1" applyAlignment="1">
      <alignment horizontal="left"/>
    </xf>
    <xf numFmtId="0" fontId="1" fillId="2" borderId="1" xfId="0" applyFont="1" applyFill="1" applyBorder="1" applyAlignment="1">
      <alignment horizontal="center"/>
    </xf>
    <xf numFmtId="165" fontId="1" fillId="0" borderId="0" xfId="0" applyNumberFormat="1" applyFont="1"/>
    <xf numFmtId="0" fontId="0" fillId="0" borderId="5" xfId="0" applyBorder="1"/>
    <xf numFmtId="0" fontId="3" fillId="0" borderId="0" xfId="0" applyFont="1"/>
    <xf numFmtId="0" fontId="2" fillId="0" borderId="0" xfId="0" applyFont="1"/>
    <xf numFmtId="0" fontId="0" fillId="6" borderId="1" xfId="0" applyFill="1" applyBorder="1"/>
    <xf numFmtId="0" fontId="0" fillId="7" borderId="1" xfId="0" applyFill="1" applyBorder="1"/>
    <xf numFmtId="0" fontId="3" fillId="6" borderId="3" xfId="0" applyFont="1" applyFill="1" applyBorder="1"/>
    <xf numFmtId="0" fontId="3" fillId="7" borderId="3" xfId="0" applyFont="1" applyFill="1" applyBorder="1"/>
    <xf numFmtId="0" fontId="3" fillId="6" borderId="1" xfId="0" applyFont="1" applyFill="1" applyBorder="1"/>
    <xf numFmtId="20" fontId="1" fillId="3" borderId="1" xfId="0" applyNumberFormat="1" applyFont="1" applyFill="1" applyBorder="1" applyAlignment="1">
      <alignment horizontal="left"/>
    </xf>
    <xf numFmtId="20" fontId="0" fillId="0" borderId="1" xfId="0" applyNumberFormat="1" applyBorder="1" applyAlignment="1">
      <alignment horizontal="left"/>
    </xf>
    <xf numFmtId="2" fontId="0" fillId="0" borderId="1" xfId="0" applyNumberFormat="1" applyBorder="1" applyAlignment="1">
      <alignment horizontal="center"/>
    </xf>
    <xf numFmtId="164" fontId="0" fillId="0" borderId="3" xfId="0" applyNumberFormat="1" applyBorder="1" applyAlignment="1">
      <alignment horizontal="left"/>
    </xf>
    <xf numFmtId="164" fontId="0" fillId="0" borderId="6" xfId="0" applyNumberFormat="1" applyBorder="1" applyAlignment="1">
      <alignment horizontal="left"/>
    </xf>
    <xf numFmtId="164" fontId="0" fillId="0" borderId="3" xfId="0" applyNumberFormat="1" applyBorder="1" applyAlignment="1">
      <alignment horizontal="left"/>
    </xf>
    <xf numFmtId="164" fontId="0" fillId="0" borderId="1" xfId="0" applyNumberFormat="1" applyBorder="1" applyAlignment="1">
      <alignment horizontal="left"/>
    </xf>
    <xf numFmtId="164" fontId="0" fillId="0" borderId="7" xfId="0" applyNumberFormat="1" applyBorder="1" applyAlignment="1">
      <alignment horizontal="left"/>
    </xf>
    <xf numFmtId="164" fontId="0" fillId="0" borderId="8" xfId="0" applyNumberFormat="1" applyBorder="1" applyAlignment="1">
      <alignment horizontal="left"/>
    </xf>
    <xf numFmtId="164" fontId="0" fillId="0" borderId="9" xfId="0" applyNumberFormat="1" applyBorder="1" applyAlignment="1">
      <alignment horizontal="left"/>
    </xf>
    <xf numFmtId="164" fontId="0" fillId="0" borderId="4" xfId="0" applyNumberFormat="1" applyBorder="1" applyAlignment="1">
      <alignment horizontal="left"/>
    </xf>
    <xf numFmtId="165" fontId="0" fillId="0" borderId="0" xfId="0" applyNumberFormat="1" applyBorder="1"/>
    <xf numFmtId="0" fontId="0" fillId="0" borderId="0" xfId="0" applyBorder="1"/>
  </cellXfs>
  <cellStyles count="1">
    <cellStyle name="Normal" xfId="0" builtinId="0"/>
  </cellStyles>
  <dxfs count="4">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38100</xdr:colOff>
      <xdr:row>0</xdr:row>
      <xdr:rowOff>12700</xdr:rowOff>
    </xdr:from>
    <xdr:to>
      <xdr:col>14</xdr:col>
      <xdr:colOff>622300</xdr:colOff>
      <xdr:row>47</xdr:row>
      <xdr:rowOff>0</xdr:rowOff>
    </xdr:to>
    <xdr:grpSp>
      <xdr:nvGrpSpPr>
        <xdr:cNvPr id="5" name="Group 4">
          <a:extLst>
            <a:ext uri="{FF2B5EF4-FFF2-40B4-BE49-F238E27FC236}">
              <a16:creationId xmlns:a16="http://schemas.microsoft.com/office/drawing/2014/main" id="{A9548C36-6A4D-0EA9-0145-3DE0B0053F43}"/>
            </a:ext>
          </a:extLst>
        </xdr:cNvPr>
        <xdr:cNvGrpSpPr/>
      </xdr:nvGrpSpPr>
      <xdr:grpSpPr>
        <a:xfrm>
          <a:off x="38100" y="12700"/>
          <a:ext cx="12141200" cy="9537700"/>
          <a:chOff x="88900" y="88900"/>
          <a:chExt cx="12079890" cy="9764110"/>
        </a:xfrm>
      </xdr:grpSpPr>
      <xdr:pic>
        <xdr:nvPicPr>
          <xdr:cNvPr id="2" name="Picture 1">
            <a:extLst>
              <a:ext uri="{FF2B5EF4-FFF2-40B4-BE49-F238E27FC236}">
                <a16:creationId xmlns:a16="http://schemas.microsoft.com/office/drawing/2014/main" id="{43F732C7-F566-C8D4-D270-0C1290507374}"/>
              </a:ext>
            </a:extLst>
          </xdr:cNvPr>
          <xdr:cNvPicPr>
            <a:picLocks noChangeAspect="1"/>
          </xdr:cNvPicPr>
        </xdr:nvPicPr>
        <xdr:blipFill rotWithShape="1">
          <a:blip xmlns:r="http://schemas.openxmlformats.org/officeDocument/2006/relationships" r:embed="rId1"/>
          <a:srcRect r="9986"/>
          <a:stretch/>
        </xdr:blipFill>
        <xdr:spPr>
          <a:xfrm>
            <a:off x="88900" y="88900"/>
            <a:ext cx="12079890" cy="9764110"/>
          </a:xfrm>
          <a:prstGeom prst="rect">
            <a:avLst/>
          </a:prstGeom>
        </xdr:spPr>
      </xdr:pic>
      <xdr:sp macro="" textlink="">
        <xdr:nvSpPr>
          <xdr:cNvPr id="3" name="Oval 2">
            <a:extLst>
              <a:ext uri="{FF2B5EF4-FFF2-40B4-BE49-F238E27FC236}">
                <a16:creationId xmlns:a16="http://schemas.microsoft.com/office/drawing/2014/main" id="{2C0DBBD5-C8CB-5157-B3F5-423FF96B8A03}"/>
              </a:ext>
            </a:extLst>
          </xdr:cNvPr>
          <xdr:cNvSpPr/>
        </xdr:nvSpPr>
        <xdr:spPr>
          <a:xfrm>
            <a:off x="8746338" y="2808473"/>
            <a:ext cx="321735" cy="314434"/>
          </a:xfrm>
          <a:prstGeom prst="ellipse">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grpSp>
    <xdr:clientData/>
  </xdr:twoCellAnchor>
  <xdr:twoCellAnchor>
    <xdr:from>
      <xdr:col>5</xdr:col>
      <xdr:colOff>101600</xdr:colOff>
      <xdr:row>27</xdr:row>
      <xdr:rowOff>165100</xdr:rowOff>
    </xdr:from>
    <xdr:to>
      <xdr:col>5</xdr:col>
      <xdr:colOff>424968</xdr:colOff>
      <xdr:row>29</xdr:row>
      <xdr:rowOff>65843</xdr:rowOff>
    </xdr:to>
    <xdr:sp macro="" textlink="">
      <xdr:nvSpPr>
        <xdr:cNvPr id="6" name="Oval 5">
          <a:extLst>
            <a:ext uri="{FF2B5EF4-FFF2-40B4-BE49-F238E27FC236}">
              <a16:creationId xmlns:a16="http://schemas.microsoft.com/office/drawing/2014/main" id="{8FFCA428-C3C8-E44D-B30F-1D7A6BA30353}"/>
            </a:ext>
          </a:extLst>
        </xdr:cNvPr>
        <xdr:cNvSpPr/>
      </xdr:nvSpPr>
      <xdr:spPr>
        <a:xfrm>
          <a:off x="4229100" y="5651500"/>
          <a:ext cx="323368" cy="307143"/>
        </a:xfrm>
        <a:prstGeom prst="ellipse">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522890</xdr:colOff>
      <xdr:row>48</xdr:row>
      <xdr:rowOff>10510</xdr:rowOff>
    </xdr:to>
    <xdr:grpSp>
      <xdr:nvGrpSpPr>
        <xdr:cNvPr id="2" name="Group 1">
          <a:extLst>
            <a:ext uri="{FF2B5EF4-FFF2-40B4-BE49-F238E27FC236}">
              <a16:creationId xmlns:a16="http://schemas.microsoft.com/office/drawing/2014/main" id="{2092300F-2946-4242-9C12-4FA080A2C6AD}"/>
            </a:ext>
          </a:extLst>
        </xdr:cNvPr>
        <xdr:cNvGrpSpPr/>
      </xdr:nvGrpSpPr>
      <xdr:grpSpPr>
        <a:xfrm>
          <a:off x="0" y="0"/>
          <a:ext cx="12079890" cy="9764110"/>
          <a:chOff x="88900" y="88900"/>
          <a:chExt cx="12079890" cy="9764110"/>
        </a:xfrm>
      </xdr:grpSpPr>
      <xdr:pic>
        <xdr:nvPicPr>
          <xdr:cNvPr id="3" name="Picture 2">
            <a:extLst>
              <a:ext uri="{FF2B5EF4-FFF2-40B4-BE49-F238E27FC236}">
                <a16:creationId xmlns:a16="http://schemas.microsoft.com/office/drawing/2014/main" id="{E13458FC-75B7-7641-E948-463A97A91919}"/>
              </a:ext>
            </a:extLst>
          </xdr:cNvPr>
          <xdr:cNvPicPr>
            <a:picLocks noChangeAspect="1"/>
          </xdr:cNvPicPr>
        </xdr:nvPicPr>
        <xdr:blipFill rotWithShape="1">
          <a:blip xmlns:r="http://schemas.openxmlformats.org/officeDocument/2006/relationships" r:embed="rId1"/>
          <a:srcRect r="9986"/>
          <a:stretch/>
        </xdr:blipFill>
        <xdr:spPr>
          <a:xfrm>
            <a:off x="88900" y="88900"/>
            <a:ext cx="12079890" cy="9764110"/>
          </a:xfrm>
          <a:prstGeom prst="rect">
            <a:avLst/>
          </a:prstGeom>
        </xdr:spPr>
      </xdr:pic>
      <xdr:sp macro="" textlink="">
        <xdr:nvSpPr>
          <xdr:cNvPr id="4" name="Oval 3">
            <a:extLst>
              <a:ext uri="{FF2B5EF4-FFF2-40B4-BE49-F238E27FC236}">
                <a16:creationId xmlns:a16="http://schemas.microsoft.com/office/drawing/2014/main" id="{73AB87DA-6A19-65D9-2D32-BEB49C14F37B}"/>
              </a:ext>
            </a:extLst>
          </xdr:cNvPr>
          <xdr:cNvSpPr/>
        </xdr:nvSpPr>
        <xdr:spPr>
          <a:xfrm>
            <a:off x="5662739" y="4836365"/>
            <a:ext cx="321735" cy="314434"/>
          </a:xfrm>
          <a:prstGeom prst="ellipse">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584200</xdr:colOff>
      <xdr:row>46</xdr:row>
      <xdr:rowOff>190500</xdr:rowOff>
    </xdr:to>
    <xdr:grpSp>
      <xdr:nvGrpSpPr>
        <xdr:cNvPr id="2" name="Group 1">
          <a:extLst>
            <a:ext uri="{FF2B5EF4-FFF2-40B4-BE49-F238E27FC236}">
              <a16:creationId xmlns:a16="http://schemas.microsoft.com/office/drawing/2014/main" id="{DB62E826-B75E-6649-88BC-E5BB07AC890A}"/>
            </a:ext>
          </a:extLst>
        </xdr:cNvPr>
        <xdr:cNvGrpSpPr/>
      </xdr:nvGrpSpPr>
      <xdr:grpSpPr>
        <a:xfrm>
          <a:off x="0" y="0"/>
          <a:ext cx="12141200" cy="9537700"/>
          <a:chOff x="0" y="0"/>
          <a:chExt cx="12141200" cy="9537700"/>
        </a:xfrm>
      </xdr:grpSpPr>
      <xdr:grpSp>
        <xdr:nvGrpSpPr>
          <xdr:cNvPr id="3" name="Group 2">
            <a:extLst>
              <a:ext uri="{FF2B5EF4-FFF2-40B4-BE49-F238E27FC236}">
                <a16:creationId xmlns:a16="http://schemas.microsoft.com/office/drawing/2014/main" id="{28D5C71E-9F98-13A4-2E98-279EF193B544}"/>
              </a:ext>
            </a:extLst>
          </xdr:cNvPr>
          <xdr:cNvGrpSpPr/>
        </xdr:nvGrpSpPr>
        <xdr:grpSpPr>
          <a:xfrm>
            <a:off x="0" y="0"/>
            <a:ext cx="12141200" cy="9537700"/>
            <a:chOff x="88900" y="88900"/>
            <a:chExt cx="12079890" cy="9764110"/>
          </a:xfrm>
        </xdr:grpSpPr>
        <xdr:pic>
          <xdr:nvPicPr>
            <xdr:cNvPr id="10" name="Picture 9">
              <a:extLst>
                <a:ext uri="{FF2B5EF4-FFF2-40B4-BE49-F238E27FC236}">
                  <a16:creationId xmlns:a16="http://schemas.microsoft.com/office/drawing/2014/main" id="{D5E03A1E-5218-7B2C-5165-34AD609C0AB9}"/>
                </a:ext>
              </a:extLst>
            </xdr:cNvPr>
            <xdr:cNvPicPr>
              <a:picLocks noChangeAspect="1"/>
            </xdr:cNvPicPr>
          </xdr:nvPicPr>
          <xdr:blipFill rotWithShape="1">
            <a:blip xmlns:r="http://schemas.openxmlformats.org/officeDocument/2006/relationships" r:embed="rId1"/>
            <a:srcRect r="9986"/>
            <a:stretch/>
          </xdr:blipFill>
          <xdr:spPr>
            <a:xfrm>
              <a:off x="88900" y="88900"/>
              <a:ext cx="12079890" cy="9764110"/>
            </a:xfrm>
            <a:prstGeom prst="rect">
              <a:avLst/>
            </a:prstGeom>
          </xdr:spPr>
        </xdr:pic>
        <xdr:sp macro="" textlink="">
          <xdr:nvSpPr>
            <xdr:cNvPr id="12" name="Oval 11">
              <a:extLst>
                <a:ext uri="{FF2B5EF4-FFF2-40B4-BE49-F238E27FC236}">
                  <a16:creationId xmlns:a16="http://schemas.microsoft.com/office/drawing/2014/main" id="{7B2AFB21-44D7-4CF2-3631-6119B04C5C22}"/>
                </a:ext>
              </a:extLst>
            </xdr:cNvPr>
            <xdr:cNvSpPr/>
          </xdr:nvSpPr>
          <xdr:spPr>
            <a:xfrm>
              <a:off x="6473916" y="8624606"/>
              <a:ext cx="321735" cy="314434"/>
            </a:xfrm>
            <a:prstGeom prst="ellipse">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grpSp>
      <xdr:sp macro="" textlink="">
        <xdr:nvSpPr>
          <xdr:cNvPr id="7" name="Oval 6">
            <a:extLst>
              <a:ext uri="{FF2B5EF4-FFF2-40B4-BE49-F238E27FC236}">
                <a16:creationId xmlns:a16="http://schemas.microsoft.com/office/drawing/2014/main" id="{ECA30524-6F50-610E-2C47-438792060956}"/>
              </a:ext>
            </a:extLst>
          </xdr:cNvPr>
          <xdr:cNvSpPr/>
        </xdr:nvSpPr>
        <xdr:spPr>
          <a:xfrm>
            <a:off x="8547100" y="2527300"/>
            <a:ext cx="323368" cy="307143"/>
          </a:xfrm>
          <a:prstGeom prst="ellipse">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sp macro="" textlink="">
        <xdr:nvSpPr>
          <xdr:cNvPr id="8" name="Oval 7">
            <a:extLst>
              <a:ext uri="{FF2B5EF4-FFF2-40B4-BE49-F238E27FC236}">
                <a16:creationId xmlns:a16="http://schemas.microsoft.com/office/drawing/2014/main" id="{3AB338A1-AF71-991D-77B9-4552CA764140}"/>
              </a:ext>
            </a:extLst>
          </xdr:cNvPr>
          <xdr:cNvSpPr/>
        </xdr:nvSpPr>
        <xdr:spPr>
          <a:xfrm>
            <a:off x="7937500" y="5156200"/>
            <a:ext cx="323368" cy="307143"/>
          </a:xfrm>
          <a:prstGeom prst="ellipse">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grpSp>
    <xdr:clientData/>
  </xdr:twoCellAnchor>
  <xdr:twoCellAnchor>
    <xdr:from>
      <xdr:col>4</xdr:col>
      <xdr:colOff>444500</xdr:colOff>
      <xdr:row>2</xdr:row>
      <xdr:rowOff>114300</xdr:rowOff>
    </xdr:from>
    <xdr:to>
      <xdr:col>4</xdr:col>
      <xdr:colOff>767868</xdr:colOff>
      <xdr:row>4</xdr:row>
      <xdr:rowOff>15043</xdr:rowOff>
    </xdr:to>
    <xdr:sp macro="" textlink="">
      <xdr:nvSpPr>
        <xdr:cNvPr id="14" name="Oval 13">
          <a:extLst>
            <a:ext uri="{FF2B5EF4-FFF2-40B4-BE49-F238E27FC236}">
              <a16:creationId xmlns:a16="http://schemas.microsoft.com/office/drawing/2014/main" id="{C064F633-41F7-3A46-9788-F086D173FF22}"/>
            </a:ext>
          </a:extLst>
        </xdr:cNvPr>
        <xdr:cNvSpPr/>
      </xdr:nvSpPr>
      <xdr:spPr>
        <a:xfrm>
          <a:off x="3746500" y="520700"/>
          <a:ext cx="323368" cy="307143"/>
        </a:xfrm>
        <a:prstGeom prst="ellipse">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584200</xdr:colOff>
      <xdr:row>46</xdr:row>
      <xdr:rowOff>190500</xdr:rowOff>
    </xdr:to>
    <xdr:grpSp>
      <xdr:nvGrpSpPr>
        <xdr:cNvPr id="12" name="Group 11">
          <a:extLst>
            <a:ext uri="{FF2B5EF4-FFF2-40B4-BE49-F238E27FC236}">
              <a16:creationId xmlns:a16="http://schemas.microsoft.com/office/drawing/2014/main" id="{B5090624-70CF-8E7B-F669-AE1A16644FB2}"/>
            </a:ext>
          </a:extLst>
        </xdr:cNvPr>
        <xdr:cNvGrpSpPr/>
      </xdr:nvGrpSpPr>
      <xdr:grpSpPr>
        <a:xfrm>
          <a:off x="0" y="0"/>
          <a:ext cx="12141200" cy="9537700"/>
          <a:chOff x="0" y="0"/>
          <a:chExt cx="12141200" cy="9537700"/>
        </a:xfrm>
      </xdr:grpSpPr>
      <xdr:grpSp>
        <xdr:nvGrpSpPr>
          <xdr:cNvPr id="2" name="Group 1">
            <a:extLst>
              <a:ext uri="{FF2B5EF4-FFF2-40B4-BE49-F238E27FC236}">
                <a16:creationId xmlns:a16="http://schemas.microsoft.com/office/drawing/2014/main" id="{DFC16485-9A28-8649-8531-1321EB52A6E2}"/>
              </a:ext>
            </a:extLst>
          </xdr:cNvPr>
          <xdr:cNvGrpSpPr/>
        </xdr:nvGrpSpPr>
        <xdr:grpSpPr>
          <a:xfrm>
            <a:off x="0" y="0"/>
            <a:ext cx="12141200" cy="9537700"/>
            <a:chOff x="88900" y="88900"/>
            <a:chExt cx="12079890" cy="9764110"/>
          </a:xfrm>
        </xdr:grpSpPr>
        <xdr:pic>
          <xdr:nvPicPr>
            <xdr:cNvPr id="3" name="Picture 2">
              <a:extLst>
                <a:ext uri="{FF2B5EF4-FFF2-40B4-BE49-F238E27FC236}">
                  <a16:creationId xmlns:a16="http://schemas.microsoft.com/office/drawing/2014/main" id="{0EE951B1-6191-C8A6-2D9E-D0104A943FE3}"/>
                </a:ext>
              </a:extLst>
            </xdr:cNvPr>
            <xdr:cNvPicPr>
              <a:picLocks noChangeAspect="1"/>
            </xdr:cNvPicPr>
          </xdr:nvPicPr>
          <xdr:blipFill rotWithShape="1">
            <a:blip xmlns:r="http://schemas.openxmlformats.org/officeDocument/2006/relationships" r:embed="rId1"/>
            <a:srcRect r="9986"/>
            <a:stretch/>
          </xdr:blipFill>
          <xdr:spPr>
            <a:xfrm>
              <a:off x="88900" y="88900"/>
              <a:ext cx="12079890" cy="9764110"/>
            </a:xfrm>
            <a:prstGeom prst="rect">
              <a:avLst/>
            </a:prstGeom>
          </xdr:spPr>
        </xdr:pic>
        <xdr:sp macro="" textlink="">
          <xdr:nvSpPr>
            <xdr:cNvPr id="4" name="Oval 3">
              <a:extLst>
                <a:ext uri="{FF2B5EF4-FFF2-40B4-BE49-F238E27FC236}">
                  <a16:creationId xmlns:a16="http://schemas.microsoft.com/office/drawing/2014/main" id="{29193472-9494-B1DC-CBD9-B6261A090B16}"/>
                </a:ext>
              </a:extLst>
            </xdr:cNvPr>
            <xdr:cNvSpPr/>
          </xdr:nvSpPr>
          <xdr:spPr>
            <a:xfrm>
              <a:off x="8253539" y="5369765"/>
              <a:ext cx="321735" cy="314434"/>
            </a:xfrm>
            <a:prstGeom prst="ellipse">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3</a:t>
              </a:r>
              <a:endParaRPr lang="en-GB" sz="1100" b="1">
                <a:solidFill>
                  <a:schemeClr val="tx1"/>
                </a:solidFill>
              </a:endParaRPr>
            </a:p>
          </xdr:txBody>
        </xdr:sp>
        <xdr:sp macro="" textlink="">
          <xdr:nvSpPr>
            <xdr:cNvPr id="5" name="Oval 4">
              <a:extLst>
                <a:ext uri="{FF2B5EF4-FFF2-40B4-BE49-F238E27FC236}">
                  <a16:creationId xmlns:a16="http://schemas.microsoft.com/office/drawing/2014/main" id="{68280A51-3B88-F430-B87F-A0C8D724CC5E}"/>
                </a:ext>
              </a:extLst>
            </xdr:cNvPr>
            <xdr:cNvSpPr/>
          </xdr:nvSpPr>
          <xdr:spPr>
            <a:xfrm>
              <a:off x="6473916" y="8624606"/>
              <a:ext cx="321735" cy="314434"/>
            </a:xfrm>
            <a:prstGeom prst="ellipse">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grpSp>
      <xdr:sp macro="" textlink="">
        <xdr:nvSpPr>
          <xdr:cNvPr id="6" name="Oval 5">
            <a:extLst>
              <a:ext uri="{FF2B5EF4-FFF2-40B4-BE49-F238E27FC236}">
                <a16:creationId xmlns:a16="http://schemas.microsoft.com/office/drawing/2014/main" id="{BC9C1F32-73CB-1643-8F27-A07CCD787890}"/>
              </a:ext>
            </a:extLst>
          </xdr:cNvPr>
          <xdr:cNvSpPr/>
        </xdr:nvSpPr>
        <xdr:spPr>
          <a:xfrm>
            <a:off x="4699000" y="6680200"/>
            <a:ext cx="323368" cy="307143"/>
          </a:xfrm>
          <a:prstGeom prst="ellipse">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sp macro="" textlink="">
        <xdr:nvSpPr>
          <xdr:cNvPr id="7" name="Oval 6">
            <a:extLst>
              <a:ext uri="{FF2B5EF4-FFF2-40B4-BE49-F238E27FC236}">
                <a16:creationId xmlns:a16="http://schemas.microsoft.com/office/drawing/2014/main" id="{F59D200D-A142-1E47-AD00-3C6E0DBB16ED}"/>
              </a:ext>
            </a:extLst>
          </xdr:cNvPr>
          <xdr:cNvSpPr/>
        </xdr:nvSpPr>
        <xdr:spPr>
          <a:xfrm>
            <a:off x="2362200" y="3975100"/>
            <a:ext cx="323368" cy="307143"/>
          </a:xfrm>
          <a:prstGeom prst="ellipse">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sp macro="" textlink="">
        <xdr:nvSpPr>
          <xdr:cNvPr id="8" name="Oval 7">
            <a:extLst>
              <a:ext uri="{FF2B5EF4-FFF2-40B4-BE49-F238E27FC236}">
                <a16:creationId xmlns:a16="http://schemas.microsoft.com/office/drawing/2014/main" id="{7A7617C4-BE17-A747-A5C1-C4D72B306E14}"/>
              </a:ext>
            </a:extLst>
          </xdr:cNvPr>
          <xdr:cNvSpPr/>
        </xdr:nvSpPr>
        <xdr:spPr>
          <a:xfrm>
            <a:off x="5372100" y="3213100"/>
            <a:ext cx="323368" cy="307143"/>
          </a:xfrm>
          <a:prstGeom prst="ellipse">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sp macro="" textlink="">
        <xdr:nvSpPr>
          <xdr:cNvPr id="9" name="Oval 8">
            <a:extLst>
              <a:ext uri="{FF2B5EF4-FFF2-40B4-BE49-F238E27FC236}">
                <a16:creationId xmlns:a16="http://schemas.microsoft.com/office/drawing/2014/main" id="{ED5ABBE4-11A0-CB46-9580-FC43648B278A}"/>
              </a:ext>
            </a:extLst>
          </xdr:cNvPr>
          <xdr:cNvSpPr/>
        </xdr:nvSpPr>
        <xdr:spPr>
          <a:xfrm>
            <a:off x="8547100" y="2527300"/>
            <a:ext cx="323368" cy="307143"/>
          </a:xfrm>
          <a:prstGeom prst="ellipse">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sp macro="" textlink="">
        <xdr:nvSpPr>
          <xdr:cNvPr id="10" name="Oval 9">
            <a:extLst>
              <a:ext uri="{FF2B5EF4-FFF2-40B4-BE49-F238E27FC236}">
                <a16:creationId xmlns:a16="http://schemas.microsoft.com/office/drawing/2014/main" id="{17F922C4-A061-4446-8EE6-E37AA8FB82F9}"/>
              </a:ext>
            </a:extLst>
          </xdr:cNvPr>
          <xdr:cNvSpPr/>
        </xdr:nvSpPr>
        <xdr:spPr>
          <a:xfrm>
            <a:off x="3771900" y="533400"/>
            <a:ext cx="323368" cy="307143"/>
          </a:xfrm>
          <a:prstGeom prst="ellipse">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grpSp>
    <xdr:clientData/>
  </xdr:twoCellAnchor>
  <xdr:twoCellAnchor>
    <xdr:from>
      <xdr:col>8</xdr:col>
      <xdr:colOff>546100</xdr:colOff>
      <xdr:row>18</xdr:row>
      <xdr:rowOff>0</xdr:rowOff>
    </xdr:from>
    <xdr:to>
      <xdr:col>9</xdr:col>
      <xdr:colOff>43968</xdr:colOff>
      <xdr:row>19</xdr:row>
      <xdr:rowOff>103943</xdr:rowOff>
    </xdr:to>
    <xdr:sp macro="" textlink="">
      <xdr:nvSpPr>
        <xdr:cNvPr id="13" name="Oval 12">
          <a:extLst>
            <a:ext uri="{FF2B5EF4-FFF2-40B4-BE49-F238E27FC236}">
              <a16:creationId xmlns:a16="http://schemas.microsoft.com/office/drawing/2014/main" id="{F268BC1C-CAE9-904E-8F16-FF822BB61117}"/>
            </a:ext>
          </a:extLst>
        </xdr:cNvPr>
        <xdr:cNvSpPr/>
      </xdr:nvSpPr>
      <xdr:spPr>
        <a:xfrm>
          <a:off x="7150100" y="3657600"/>
          <a:ext cx="323368" cy="307143"/>
        </a:xfrm>
        <a:prstGeom prst="ellipse">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584200</xdr:colOff>
      <xdr:row>46</xdr:row>
      <xdr:rowOff>190500</xdr:rowOff>
    </xdr:to>
    <xdr:grpSp>
      <xdr:nvGrpSpPr>
        <xdr:cNvPr id="2" name="Group 1">
          <a:extLst>
            <a:ext uri="{FF2B5EF4-FFF2-40B4-BE49-F238E27FC236}">
              <a16:creationId xmlns:a16="http://schemas.microsoft.com/office/drawing/2014/main" id="{99911C6C-5DD2-3849-88CF-F0E6913D1A63}"/>
            </a:ext>
          </a:extLst>
        </xdr:cNvPr>
        <xdr:cNvGrpSpPr/>
      </xdr:nvGrpSpPr>
      <xdr:grpSpPr>
        <a:xfrm>
          <a:off x="0" y="0"/>
          <a:ext cx="12141200" cy="9537700"/>
          <a:chOff x="0" y="0"/>
          <a:chExt cx="12141200" cy="9537700"/>
        </a:xfrm>
      </xdr:grpSpPr>
      <xdr:grpSp>
        <xdr:nvGrpSpPr>
          <xdr:cNvPr id="3" name="Group 2">
            <a:extLst>
              <a:ext uri="{FF2B5EF4-FFF2-40B4-BE49-F238E27FC236}">
                <a16:creationId xmlns:a16="http://schemas.microsoft.com/office/drawing/2014/main" id="{E74B8BAF-1639-D87E-5FEA-2A39810D3BA6}"/>
              </a:ext>
            </a:extLst>
          </xdr:cNvPr>
          <xdr:cNvGrpSpPr/>
        </xdr:nvGrpSpPr>
        <xdr:grpSpPr>
          <a:xfrm>
            <a:off x="0" y="0"/>
            <a:ext cx="12141200" cy="9537700"/>
            <a:chOff x="88900" y="88900"/>
            <a:chExt cx="12079890" cy="9764110"/>
          </a:xfrm>
        </xdr:grpSpPr>
        <xdr:pic>
          <xdr:nvPicPr>
            <xdr:cNvPr id="9" name="Picture 8">
              <a:extLst>
                <a:ext uri="{FF2B5EF4-FFF2-40B4-BE49-F238E27FC236}">
                  <a16:creationId xmlns:a16="http://schemas.microsoft.com/office/drawing/2014/main" id="{1210A942-FF3C-B8D2-A916-22B129033ECD}"/>
                </a:ext>
              </a:extLst>
            </xdr:cNvPr>
            <xdr:cNvPicPr>
              <a:picLocks noChangeAspect="1"/>
            </xdr:cNvPicPr>
          </xdr:nvPicPr>
          <xdr:blipFill rotWithShape="1">
            <a:blip xmlns:r="http://schemas.openxmlformats.org/officeDocument/2006/relationships" r:embed="rId1"/>
            <a:srcRect r="9986"/>
            <a:stretch/>
          </xdr:blipFill>
          <xdr:spPr>
            <a:xfrm>
              <a:off x="88900" y="88900"/>
              <a:ext cx="12079890" cy="9764110"/>
            </a:xfrm>
            <a:prstGeom prst="rect">
              <a:avLst/>
            </a:prstGeom>
          </xdr:spPr>
        </xdr:pic>
        <xdr:sp macro="" textlink="">
          <xdr:nvSpPr>
            <xdr:cNvPr id="10" name="Oval 9">
              <a:extLst>
                <a:ext uri="{FF2B5EF4-FFF2-40B4-BE49-F238E27FC236}">
                  <a16:creationId xmlns:a16="http://schemas.microsoft.com/office/drawing/2014/main" id="{E6EB7C16-8491-A9AA-E3A0-2362BCB307B5}"/>
                </a:ext>
              </a:extLst>
            </xdr:cNvPr>
            <xdr:cNvSpPr/>
          </xdr:nvSpPr>
          <xdr:spPr>
            <a:xfrm>
              <a:off x="8253539" y="5369765"/>
              <a:ext cx="321735" cy="314434"/>
            </a:xfrm>
            <a:prstGeom prst="ellipse">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3</a:t>
              </a:r>
              <a:endParaRPr lang="en-GB" sz="1100" b="1">
                <a:solidFill>
                  <a:schemeClr val="tx1"/>
                </a:solidFill>
              </a:endParaRPr>
            </a:p>
          </xdr:txBody>
        </xdr:sp>
        <xdr:sp macro="" textlink="">
          <xdr:nvSpPr>
            <xdr:cNvPr id="11" name="Oval 10">
              <a:extLst>
                <a:ext uri="{FF2B5EF4-FFF2-40B4-BE49-F238E27FC236}">
                  <a16:creationId xmlns:a16="http://schemas.microsoft.com/office/drawing/2014/main" id="{EA76360D-FDFD-7E74-EEA9-3E1BFB01D339}"/>
                </a:ext>
              </a:extLst>
            </xdr:cNvPr>
            <xdr:cNvSpPr/>
          </xdr:nvSpPr>
          <xdr:spPr>
            <a:xfrm>
              <a:off x="6473916" y="8624606"/>
              <a:ext cx="321735" cy="314434"/>
            </a:xfrm>
            <a:prstGeom prst="ellipse">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grpSp>
      <xdr:sp macro="" textlink="">
        <xdr:nvSpPr>
          <xdr:cNvPr id="4" name="Oval 3">
            <a:extLst>
              <a:ext uri="{FF2B5EF4-FFF2-40B4-BE49-F238E27FC236}">
                <a16:creationId xmlns:a16="http://schemas.microsoft.com/office/drawing/2014/main" id="{6BEA82FF-839B-B78A-4DA4-0DAB289C6686}"/>
              </a:ext>
            </a:extLst>
          </xdr:cNvPr>
          <xdr:cNvSpPr/>
        </xdr:nvSpPr>
        <xdr:spPr>
          <a:xfrm>
            <a:off x="4699000" y="6680200"/>
            <a:ext cx="323368" cy="307143"/>
          </a:xfrm>
          <a:prstGeom prst="ellipse">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sp macro="" textlink="">
        <xdr:nvSpPr>
          <xdr:cNvPr id="5" name="Oval 4">
            <a:extLst>
              <a:ext uri="{FF2B5EF4-FFF2-40B4-BE49-F238E27FC236}">
                <a16:creationId xmlns:a16="http://schemas.microsoft.com/office/drawing/2014/main" id="{B5A4ED80-BCF3-E920-61CB-44D6A54EAFBF}"/>
              </a:ext>
            </a:extLst>
          </xdr:cNvPr>
          <xdr:cNvSpPr/>
        </xdr:nvSpPr>
        <xdr:spPr>
          <a:xfrm>
            <a:off x="2362200" y="3975100"/>
            <a:ext cx="323368" cy="307143"/>
          </a:xfrm>
          <a:prstGeom prst="ellipse">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sp macro="" textlink="">
        <xdr:nvSpPr>
          <xdr:cNvPr id="6" name="Oval 5">
            <a:extLst>
              <a:ext uri="{FF2B5EF4-FFF2-40B4-BE49-F238E27FC236}">
                <a16:creationId xmlns:a16="http://schemas.microsoft.com/office/drawing/2014/main" id="{ADBA0714-4100-A094-337F-F3D9BF71F51C}"/>
              </a:ext>
            </a:extLst>
          </xdr:cNvPr>
          <xdr:cNvSpPr/>
        </xdr:nvSpPr>
        <xdr:spPr>
          <a:xfrm>
            <a:off x="5372100" y="3213100"/>
            <a:ext cx="323368" cy="307143"/>
          </a:xfrm>
          <a:prstGeom prst="ellipse">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sp macro="" textlink="">
        <xdr:nvSpPr>
          <xdr:cNvPr id="7" name="Oval 6">
            <a:extLst>
              <a:ext uri="{FF2B5EF4-FFF2-40B4-BE49-F238E27FC236}">
                <a16:creationId xmlns:a16="http://schemas.microsoft.com/office/drawing/2014/main" id="{46EAD0AD-CAEB-7545-C993-8B4F6D305575}"/>
              </a:ext>
            </a:extLst>
          </xdr:cNvPr>
          <xdr:cNvSpPr/>
        </xdr:nvSpPr>
        <xdr:spPr>
          <a:xfrm>
            <a:off x="8547100" y="2527300"/>
            <a:ext cx="323368" cy="307143"/>
          </a:xfrm>
          <a:prstGeom prst="ellipse">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sp macro="" textlink="">
        <xdr:nvSpPr>
          <xdr:cNvPr id="8" name="Oval 7">
            <a:extLst>
              <a:ext uri="{FF2B5EF4-FFF2-40B4-BE49-F238E27FC236}">
                <a16:creationId xmlns:a16="http://schemas.microsoft.com/office/drawing/2014/main" id="{9939EA38-2204-631E-07C1-6C9600172576}"/>
              </a:ext>
            </a:extLst>
          </xdr:cNvPr>
          <xdr:cNvSpPr/>
        </xdr:nvSpPr>
        <xdr:spPr>
          <a:xfrm>
            <a:off x="3771900" y="533400"/>
            <a:ext cx="323368" cy="307143"/>
          </a:xfrm>
          <a:prstGeom prst="ellipse">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grpSp>
    <xdr:clientData/>
  </xdr:twoCellAnchor>
  <xdr:twoCellAnchor>
    <xdr:from>
      <xdr:col>8</xdr:col>
      <xdr:colOff>546100</xdr:colOff>
      <xdr:row>18</xdr:row>
      <xdr:rowOff>0</xdr:rowOff>
    </xdr:from>
    <xdr:to>
      <xdr:col>9</xdr:col>
      <xdr:colOff>43968</xdr:colOff>
      <xdr:row>19</xdr:row>
      <xdr:rowOff>103943</xdr:rowOff>
    </xdr:to>
    <xdr:sp macro="" textlink="">
      <xdr:nvSpPr>
        <xdr:cNvPr id="12" name="Oval 11">
          <a:extLst>
            <a:ext uri="{FF2B5EF4-FFF2-40B4-BE49-F238E27FC236}">
              <a16:creationId xmlns:a16="http://schemas.microsoft.com/office/drawing/2014/main" id="{4A076D11-963D-BD4A-8F86-E5D92EB11DE8}"/>
            </a:ext>
          </a:extLst>
        </xdr:cNvPr>
        <xdr:cNvSpPr/>
      </xdr:nvSpPr>
      <xdr:spPr>
        <a:xfrm>
          <a:off x="7150100" y="3657600"/>
          <a:ext cx="323368" cy="307143"/>
        </a:xfrm>
        <a:prstGeom prst="ellipse">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clientData/>
  </xdr:twoCellAnchor>
  <xdr:twoCellAnchor>
    <xdr:from>
      <xdr:col>2</xdr:col>
      <xdr:colOff>342900</xdr:colOff>
      <xdr:row>40</xdr:row>
      <xdr:rowOff>114300</xdr:rowOff>
    </xdr:from>
    <xdr:to>
      <xdr:col>2</xdr:col>
      <xdr:colOff>666268</xdr:colOff>
      <xdr:row>42</xdr:row>
      <xdr:rowOff>15043</xdr:rowOff>
    </xdr:to>
    <xdr:sp macro="" textlink="">
      <xdr:nvSpPr>
        <xdr:cNvPr id="13" name="Oval 12">
          <a:extLst>
            <a:ext uri="{FF2B5EF4-FFF2-40B4-BE49-F238E27FC236}">
              <a16:creationId xmlns:a16="http://schemas.microsoft.com/office/drawing/2014/main" id="{E9F75518-C463-B643-9607-1A28EC410798}"/>
            </a:ext>
          </a:extLst>
        </xdr:cNvPr>
        <xdr:cNvSpPr/>
      </xdr:nvSpPr>
      <xdr:spPr>
        <a:xfrm>
          <a:off x="1993900" y="8242300"/>
          <a:ext cx="323368" cy="307143"/>
        </a:xfrm>
        <a:prstGeom prst="ellipse">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12700</xdr:colOff>
      <xdr:row>0</xdr:row>
      <xdr:rowOff>0</xdr:rowOff>
    </xdr:from>
    <xdr:to>
      <xdr:col>14</xdr:col>
      <xdr:colOff>596900</xdr:colOff>
      <xdr:row>46</xdr:row>
      <xdr:rowOff>190500</xdr:rowOff>
    </xdr:to>
    <xdr:pic>
      <xdr:nvPicPr>
        <xdr:cNvPr id="10" name="Picture 9">
          <a:extLst>
            <a:ext uri="{FF2B5EF4-FFF2-40B4-BE49-F238E27FC236}">
              <a16:creationId xmlns:a16="http://schemas.microsoft.com/office/drawing/2014/main" id="{DAD02954-618D-52DE-9C12-42D5EE2CF293}"/>
            </a:ext>
          </a:extLst>
        </xdr:cNvPr>
        <xdr:cNvPicPr>
          <a:picLocks noChangeAspect="1"/>
        </xdr:cNvPicPr>
      </xdr:nvPicPr>
      <xdr:blipFill rotWithShape="1">
        <a:blip xmlns:r="http://schemas.openxmlformats.org/officeDocument/2006/relationships" r:embed="rId1"/>
        <a:srcRect r="9986"/>
        <a:stretch/>
      </xdr:blipFill>
      <xdr:spPr>
        <a:xfrm>
          <a:off x="12700" y="0"/>
          <a:ext cx="12141200" cy="9537700"/>
        </a:xfrm>
        <a:prstGeom prst="rect">
          <a:avLst/>
        </a:prstGeom>
        <a:solidFill>
          <a:srgbClr val="00B0F0"/>
        </a:solidFill>
        <a:ln>
          <a:solidFill>
            <a:srgbClr val="00B0F0"/>
          </a:solidFill>
        </a:ln>
      </xdr:spPr>
    </xdr:pic>
    <xdr:clientData/>
  </xdr:twoCellAnchor>
  <xdr:twoCellAnchor>
    <xdr:from>
      <xdr:col>5</xdr:col>
      <xdr:colOff>598778</xdr:colOff>
      <xdr:row>32</xdr:row>
      <xdr:rowOff>192712</xdr:rowOff>
    </xdr:from>
    <xdr:to>
      <xdr:col>6</xdr:col>
      <xdr:colOff>96646</xdr:colOff>
      <xdr:row>34</xdr:row>
      <xdr:rowOff>93455</xdr:rowOff>
    </xdr:to>
    <xdr:sp macro="" textlink="">
      <xdr:nvSpPr>
        <xdr:cNvPr id="11" name="Oval 10">
          <a:extLst>
            <a:ext uri="{FF2B5EF4-FFF2-40B4-BE49-F238E27FC236}">
              <a16:creationId xmlns:a16="http://schemas.microsoft.com/office/drawing/2014/main" id="{2BD2FBCA-3687-2C5B-EE54-F4060AB29AC3}"/>
            </a:ext>
          </a:extLst>
        </xdr:cNvPr>
        <xdr:cNvSpPr/>
      </xdr:nvSpPr>
      <xdr:spPr>
        <a:xfrm>
          <a:off x="4726278" y="6695112"/>
          <a:ext cx="323368" cy="307143"/>
        </a:xfrm>
        <a:prstGeom prst="ellipse">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3</a:t>
          </a:r>
          <a:endParaRPr lang="en-GB" sz="1100" b="1">
            <a:solidFill>
              <a:schemeClr val="tx1"/>
            </a:solidFill>
          </a:endParaRPr>
        </a:p>
      </xdr:txBody>
    </xdr:sp>
    <xdr:clientData/>
  </xdr:twoCellAnchor>
  <xdr:twoCellAnchor>
    <xdr:from>
      <xdr:col>8</xdr:col>
      <xdr:colOff>219822</xdr:colOff>
      <xdr:row>42</xdr:row>
      <xdr:rowOff>57380</xdr:rowOff>
    </xdr:from>
    <xdr:to>
      <xdr:col>8</xdr:col>
      <xdr:colOff>543190</xdr:colOff>
      <xdr:row>43</xdr:row>
      <xdr:rowOff>161323</xdr:rowOff>
    </xdr:to>
    <xdr:sp macro="" textlink="">
      <xdr:nvSpPr>
        <xdr:cNvPr id="12" name="Oval 11">
          <a:extLst>
            <a:ext uri="{FF2B5EF4-FFF2-40B4-BE49-F238E27FC236}">
              <a16:creationId xmlns:a16="http://schemas.microsoft.com/office/drawing/2014/main" id="{82D709ED-DB8A-AAD0-58AB-72AA4B8E30F6}"/>
            </a:ext>
          </a:extLst>
        </xdr:cNvPr>
        <xdr:cNvSpPr/>
      </xdr:nvSpPr>
      <xdr:spPr>
        <a:xfrm>
          <a:off x="6823822" y="8591780"/>
          <a:ext cx="323368" cy="307143"/>
        </a:xfrm>
        <a:prstGeom prst="ellipse">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clientData/>
  </xdr:twoCellAnchor>
  <xdr:twoCellAnchor>
    <xdr:from>
      <xdr:col>9</xdr:col>
      <xdr:colOff>647700</xdr:colOff>
      <xdr:row>25</xdr:row>
      <xdr:rowOff>50800</xdr:rowOff>
    </xdr:from>
    <xdr:to>
      <xdr:col>10</xdr:col>
      <xdr:colOff>145568</xdr:colOff>
      <xdr:row>26</xdr:row>
      <xdr:rowOff>154743</xdr:rowOff>
    </xdr:to>
    <xdr:sp macro="" textlink="">
      <xdr:nvSpPr>
        <xdr:cNvPr id="4" name="Oval 3">
          <a:extLst>
            <a:ext uri="{FF2B5EF4-FFF2-40B4-BE49-F238E27FC236}">
              <a16:creationId xmlns:a16="http://schemas.microsoft.com/office/drawing/2014/main" id="{59046754-8017-253F-3FFE-6C4927027977}"/>
            </a:ext>
          </a:extLst>
        </xdr:cNvPr>
        <xdr:cNvSpPr/>
      </xdr:nvSpPr>
      <xdr:spPr>
        <a:xfrm>
          <a:off x="8077200" y="5130800"/>
          <a:ext cx="323368" cy="307143"/>
        </a:xfrm>
        <a:prstGeom prst="ellipse">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clientData/>
  </xdr:twoCellAnchor>
  <xdr:twoCellAnchor>
    <xdr:from>
      <xdr:col>2</xdr:col>
      <xdr:colOff>723900</xdr:colOff>
      <xdr:row>19</xdr:row>
      <xdr:rowOff>114300</xdr:rowOff>
    </xdr:from>
    <xdr:to>
      <xdr:col>3</xdr:col>
      <xdr:colOff>221768</xdr:colOff>
      <xdr:row>21</xdr:row>
      <xdr:rowOff>15043</xdr:rowOff>
    </xdr:to>
    <xdr:sp macro="" textlink="">
      <xdr:nvSpPr>
        <xdr:cNvPr id="5" name="Oval 4">
          <a:extLst>
            <a:ext uri="{FF2B5EF4-FFF2-40B4-BE49-F238E27FC236}">
              <a16:creationId xmlns:a16="http://schemas.microsoft.com/office/drawing/2014/main" id="{95BF2676-9F9E-BFBB-A30D-8A535596DE25}"/>
            </a:ext>
          </a:extLst>
        </xdr:cNvPr>
        <xdr:cNvSpPr/>
      </xdr:nvSpPr>
      <xdr:spPr>
        <a:xfrm>
          <a:off x="2374900" y="3975100"/>
          <a:ext cx="323368" cy="307143"/>
        </a:xfrm>
        <a:prstGeom prst="ellipse">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clientData/>
  </xdr:twoCellAnchor>
  <xdr:twoCellAnchor>
    <xdr:from>
      <xdr:col>6</xdr:col>
      <xdr:colOff>431800</xdr:colOff>
      <xdr:row>15</xdr:row>
      <xdr:rowOff>165100</xdr:rowOff>
    </xdr:from>
    <xdr:to>
      <xdr:col>6</xdr:col>
      <xdr:colOff>755168</xdr:colOff>
      <xdr:row>17</xdr:row>
      <xdr:rowOff>65843</xdr:rowOff>
    </xdr:to>
    <xdr:sp macro="" textlink="">
      <xdr:nvSpPr>
        <xdr:cNvPr id="6" name="Oval 5">
          <a:extLst>
            <a:ext uri="{FF2B5EF4-FFF2-40B4-BE49-F238E27FC236}">
              <a16:creationId xmlns:a16="http://schemas.microsoft.com/office/drawing/2014/main" id="{E3E89281-B8AF-BF36-8C05-EAD9D1C55B1E}"/>
            </a:ext>
          </a:extLst>
        </xdr:cNvPr>
        <xdr:cNvSpPr/>
      </xdr:nvSpPr>
      <xdr:spPr>
        <a:xfrm>
          <a:off x="5384800" y="3213100"/>
          <a:ext cx="323368" cy="307143"/>
        </a:xfrm>
        <a:prstGeom prst="ellipse">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clientData/>
  </xdr:twoCellAnchor>
  <xdr:twoCellAnchor>
    <xdr:from>
      <xdr:col>10</xdr:col>
      <xdr:colOff>304800</xdr:colOff>
      <xdr:row>12</xdr:row>
      <xdr:rowOff>88900</xdr:rowOff>
    </xdr:from>
    <xdr:to>
      <xdr:col>10</xdr:col>
      <xdr:colOff>628168</xdr:colOff>
      <xdr:row>13</xdr:row>
      <xdr:rowOff>192843</xdr:rowOff>
    </xdr:to>
    <xdr:sp macro="" textlink="">
      <xdr:nvSpPr>
        <xdr:cNvPr id="7" name="Oval 6">
          <a:extLst>
            <a:ext uri="{FF2B5EF4-FFF2-40B4-BE49-F238E27FC236}">
              <a16:creationId xmlns:a16="http://schemas.microsoft.com/office/drawing/2014/main" id="{4988F77A-3423-65B5-9026-824638C85B6E}"/>
            </a:ext>
          </a:extLst>
        </xdr:cNvPr>
        <xdr:cNvSpPr/>
      </xdr:nvSpPr>
      <xdr:spPr>
        <a:xfrm>
          <a:off x="8559800" y="2527300"/>
          <a:ext cx="323368" cy="307143"/>
        </a:xfrm>
        <a:prstGeom prst="ellipse">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clientData/>
  </xdr:twoCellAnchor>
  <xdr:twoCellAnchor>
    <xdr:from>
      <xdr:col>7</xdr:col>
      <xdr:colOff>698500</xdr:colOff>
      <xdr:row>35</xdr:row>
      <xdr:rowOff>25400</xdr:rowOff>
    </xdr:from>
    <xdr:to>
      <xdr:col>8</xdr:col>
      <xdr:colOff>196368</xdr:colOff>
      <xdr:row>36</xdr:row>
      <xdr:rowOff>129343</xdr:rowOff>
    </xdr:to>
    <xdr:sp macro="" textlink="">
      <xdr:nvSpPr>
        <xdr:cNvPr id="8" name="Oval 7">
          <a:extLst>
            <a:ext uri="{FF2B5EF4-FFF2-40B4-BE49-F238E27FC236}">
              <a16:creationId xmlns:a16="http://schemas.microsoft.com/office/drawing/2014/main" id="{C43C3EC7-BF12-3806-E893-5ED6D4F464B2}"/>
            </a:ext>
          </a:extLst>
        </xdr:cNvPr>
        <xdr:cNvSpPr/>
      </xdr:nvSpPr>
      <xdr:spPr>
        <a:xfrm>
          <a:off x="6477000" y="7137400"/>
          <a:ext cx="323368" cy="307143"/>
        </a:xfrm>
        <a:prstGeom prst="ellipse">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clientData/>
  </xdr:twoCellAnchor>
  <xdr:twoCellAnchor>
    <xdr:from>
      <xdr:col>5</xdr:col>
      <xdr:colOff>571500</xdr:colOff>
      <xdr:row>22</xdr:row>
      <xdr:rowOff>38100</xdr:rowOff>
    </xdr:from>
    <xdr:to>
      <xdr:col>6</xdr:col>
      <xdr:colOff>69368</xdr:colOff>
      <xdr:row>23</xdr:row>
      <xdr:rowOff>142043</xdr:rowOff>
    </xdr:to>
    <xdr:sp macro="" textlink="">
      <xdr:nvSpPr>
        <xdr:cNvPr id="9" name="Oval 8">
          <a:extLst>
            <a:ext uri="{FF2B5EF4-FFF2-40B4-BE49-F238E27FC236}">
              <a16:creationId xmlns:a16="http://schemas.microsoft.com/office/drawing/2014/main" id="{49EFF353-EBB5-FCE0-244F-37CF0880B94A}"/>
            </a:ext>
          </a:extLst>
        </xdr:cNvPr>
        <xdr:cNvSpPr/>
      </xdr:nvSpPr>
      <xdr:spPr>
        <a:xfrm>
          <a:off x="4699000" y="4508500"/>
          <a:ext cx="323368" cy="307143"/>
        </a:xfrm>
        <a:prstGeom prst="ellipse">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clientData/>
  </xdr:twoCellAnchor>
  <xdr:twoCellAnchor>
    <xdr:from>
      <xdr:col>4</xdr:col>
      <xdr:colOff>469900</xdr:colOff>
      <xdr:row>2</xdr:row>
      <xdr:rowOff>127000</xdr:rowOff>
    </xdr:from>
    <xdr:to>
      <xdr:col>4</xdr:col>
      <xdr:colOff>793268</xdr:colOff>
      <xdr:row>4</xdr:row>
      <xdr:rowOff>27743</xdr:rowOff>
    </xdr:to>
    <xdr:sp macro="" textlink="">
      <xdr:nvSpPr>
        <xdr:cNvPr id="3" name="Oval 2">
          <a:extLst>
            <a:ext uri="{FF2B5EF4-FFF2-40B4-BE49-F238E27FC236}">
              <a16:creationId xmlns:a16="http://schemas.microsoft.com/office/drawing/2014/main" id="{57DDC08B-A06B-C348-8C9C-16103993B1EB}"/>
            </a:ext>
          </a:extLst>
        </xdr:cNvPr>
        <xdr:cNvSpPr/>
      </xdr:nvSpPr>
      <xdr:spPr>
        <a:xfrm>
          <a:off x="3771900" y="533400"/>
          <a:ext cx="323368" cy="307143"/>
        </a:xfrm>
        <a:prstGeom prst="ellipse">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clientData/>
  </xdr:twoCellAnchor>
  <xdr:twoCellAnchor>
    <xdr:from>
      <xdr:col>1</xdr:col>
      <xdr:colOff>685800</xdr:colOff>
      <xdr:row>39</xdr:row>
      <xdr:rowOff>88900</xdr:rowOff>
    </xdr:from>
    <xdr:to>
      <xdr:col>2</xdr:col>
      <xdr:colOff>183668</xdr:colOff>
      <xdr:row>40</xdr:row>
      <xdr:rowOff>192843</xdr:rowOff>
    </xdr:to>
    <xdr:sp macro="" textlink="">
      <xdr:nvSpPr>
        <xdr:cNvPr id="13" name="Oval 12">
          <a:extLst>
            <a:ext uri="{FF2B5EF4-FFF2-40B4-BE49-F238E27FC236}">
              <a16:creationId xmlns:a16="http://schemas.microsoft.com/office/drawing/2014/main" id="{638A500C-AFD6-F749-BAC3-C0254D9E1643}"/>
            </a:ext>
          </a:extLst>
        </xdr:cNvPr>
        <xdr:cNvSpPr/>
      </xdr:nvSpPr>
      <xdr:spPr>
        <a:xfrm>
          <a:off x="1511300" y="8013700"/>
          <a:ext cx="323368" cy="307143"/>
        </a:xfrm>
        <a:prstGeom prst="ellipse">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clientData/>
  </xdr:twoCellAnchor>
  <xdr:twoCellAnchor>
    <xdr:from>
      <xdr:col>8</xdr:col>
      <xdr:colOff>520700</xdr:colOff>
      <xdr:row>18</xdr:row>
      <xdr:rowOff>76200</xdr:rowOff>
    </xdr:from>
    <xdr:to>
      <xdr:col>9</xdr:col>
      <xdr:colOff>18568</xdr:colOff>
      <xdr:row>19</xdr:row>
      <xdr:rowOff>180143</xdr:rowOff>
    </xdr:to>
    <xdr:sp macro="" textlink="">
      <xdr:nvSpPr>
        <xdr:cNvPr id="14" name="Oval 13">
          <a:extLst>
            <a:ext uri="{FF2B5EF4-FFF2-40B4-BE49-F238E27FC236}">
              <a16:creationId xmlns:a16="http://schemas.microsoft.com/office/drawing/2014/main" id="{FFDB664F-4966-7B48-BDD0-71B5748365DE}"/>
            </a:ext>
          </a:extLst>
        </xdr:cNvPr>
        <xdr:cNvSpPr/>
      </xdr:nvSpPr>
      <xdr:spPr>
        <a:xfrm>
          <a:off x="7124700" y="3733800"/>
          <a:ext cx="323368" cy="307143"/>
        </a:xfrm>
        <a:prstGeom prst="ellipse">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clientData/>
  </xdr:twoCellAnchor>
  <xdr:twoCellAnchor>
    <xdr:from>
      <xdr:col>8</xdr:col>
      <xdr:colOff>0</xdr:colOff>
      <xdr:row>23</xdr:row>
      <xdr:rowOff>127000</xdr:rowOff>
    </xdr:from>
    <xdr:to>
      <xdr:col>8</xdr:col>
      <xdr:colOff>323368</xdr:colOff>
      <xdr:row>25</xdr:row>
      <xdr:rowOff>27743</xdr:rowOff>
    </xdr:to>
    <xdr:sp macro="" textlink="">
      <xdr:nvSpPr>
        <xdr:cNvPr id="15" name="Oval 14">
          <a:extLst>
            <a:ext uri="{FF2B5EF4-FFF2-40B4-BE49-F238E27FC236}">
              <a16:creationId xmlns:a16="http://schemas.microsoft.com/office/drawing/2014/main" id="{21ECC1AB-CEA3-2847-954D-1BA41E9AB6E7}"/>
            </a:ext>
          </a:extLst>
        </xdr:cNvPr>
        <xdr:cNvSpPr/>
      </xdr:nvSpPr>
      <xdr:spPr>
        <a:xfrm>
          <a:off x="6604000" y="4800600"/>
          <a:ext cx="323368" cy="307143"/>
        </a:xfrm>
        <a:prstGeom prst="ellipse">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clientData/>
  </xdr:twoCellAnchor>
  <xdr:twoCellAnchor>
    <xdr:from>
      <xdr:col>8</xdr:col>
      <xdr:colOff>596900</xdr:colOff>
      <xdr:row>28</xdr:row>
      <xdr:rowOff>127000</xdr:rowOff>
    </xdr:from>
    <xdr:to>
      <xdr:col>9</xdr:col>
      <xdr:colOff>94768</xdr:colOff>
      <xdr:row>30</xdr:row>
      <xdr:rowOff>27743</xdr:rowOff>
    </xdr:to>
    <xdr:sp macro="" textlink="">
      <xdr:nvSpPr>
        <xdr:cNvPr id="16" name="Oval 15">
          <a:extLst>
            <a:ext uri="{FF2B5EF4-FFF2-40B4-BE49-F238E27FC236}">
              <a16:creationId xmlns:a16="http://schemas.microsoft.com/office/drawing/2014/main" id="{BF45D676-806A-6245-9336-8182E279629A}"/>
            </a:ext>
          </a:extLst>
        </xdr:cNvPr>
        <xdr:cNvSpPr/>
      </xdr:nvSpPr>
      <xdr:spPr>
        <a:xfrm>
          <a:off x="7200900" y="5816600"/>
          <a:ext cx="323368" cy="307143"/>
        </a:xfrm>
        <a:prstGeom prst="ellipse">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12700</xdr:rowOff>
    </xdr:from>
    <xdr:to>
      <xdr:col>14</xdr:col>
      <xdr:colOff>522890</xdr:colOff>
      <xdr:row>48</xdr:row>
      <xdr:rowOff>23210</xdr:rowOff>
    </xdr:to>
    <xdr:grpSp>
      <xdr:nvGrpSpPr>
        <xdr:cNvPr id="2" name="Group 1">
          <a:extLst>
            <a:ext uri="{FF2B5EF4-FFF2-40B4-BE49-F238E27FC236}">
              <a16:creationId xmlns:a16="http://schemas.microsoft.com/office/drawing/2014/main" id="{CAF5AEEA-B3FC-A047-869A-AE7D8DDC6B6E}"/>
            </a:ext>
          </a:extLst>
        </xdr:cNvPr>
        <xdr:cNvGrpSpPr/>
      </xdr:nvGrpSpPr>
      <xdr:grpSpPr>
        <a:xfrm>
          <a:off x="0" y="12700"/>
          <a:ext cx="12079890" cy="9764110"/>
          <a:chOff x="88900" y="88900"/>
          <a:chExt cx="12079890" cy="9764110"/>
        </a:xfrm>
      </xdr:grpSpPr>
      <xdr:pic>
        <xdr:nvPicPr>
          <xdr:cNvPr id="3" name="Picture 2">
            <a:extLst>
              <a:ext uri="{FF2B5EF4-FFF2-40B4-BE49-F238E27FC236}">
                <a16:creationId xmlns:a16="http://schemas.microsoft.com/office/drawing/2014/main" id="{B10ACDA5-28DC-3235-C7A4-8597687EDE2F}"/>
              </a:ext>
            </a:extLst>
          </xdr:cNvPr>
          <xdr:cNvPicPr>
            <a:picLocks noChangeAspect="1"/>
          </xdr:cNvPicPr>
        </xdr:nvPicPr>
        <xdr:blipFill rotWithShape="1">
          <a:blip xmlns:r="http://schemas.openxmlformats.org/officeDocument/2006/relationships" r:embed="rId1"/>
          <a:srcRect r="9986"/>
          <a:stretch/>
        </xdr:blipFill>
        <xdr:spPr>
          <a:xfrm>
            <a:off x="88900" y="88900"/>
            <a:ext cx="12079890" cy="9764110"/>
          </a:xfrm>
          <a:prstGeom prst="rect">
            <a:avLst/>
          </a:prstGeom>
        </xdr:spPr>
      </xdr:pic>
      <xdr:sp macro="" textlink="">
        <xdr:nvSpPr>
          <xdr:cNvPr id="4" name="Oval 3">
            <a:extLst>
              <a:ext uri="{FF2B5EF4-FFF2-40B4-BE49-F238E27FC236}">
                <a16:creationId xmlns:a16="http://schemas.microsoft.com/office/drawing/2014/main" id="{3CE69AC1-CF84-7017-A81B-D0962A1E5D82}"/>
              </a:ext>
            </a:extLst>
          </xdr:cNvPr>
          <xdr:cNvSpPr/>
        </xdr:nvSpPr>
        <xdr:spPr>
          <a:xfrm>
            <a:off x="5662739" y="4836365"/>
            <a:ext cx="321735" cy="314434"/>
          </a:xfrm>
          <a:prstGeom prst="ellipse">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GB" sz="1400" b="1">
                <a:solidFill>
                  <a:schemeClr val="tx1"/>
                </a:solidFill>
              </a:rPr>
              <a:t>1</a:t>
            </a:r>
            <a:endParaRPr lang="en-GB" sz="1100" b="1">
              <a:solidFill>
                <a:schemeClr val="tx1"/>
              </a:solidFill>
            </a:endParaRPr>
          </a:p>
        </xdr:txBody>
      </xdr:sp>
    </xdr:grpSp>
    <xdr:clientData/>
  </xdr:twoCellAnchor>
</xdr:wsDr>
</file>

<file path=xl/persons/person.xml><?xml version="1.0" encoding="utf-8"?>
<personList xmlns="http://schemas.microsoft.com/office/spreadsheetml/2018/threadedcomments" xmlns:x="http://schemas.openxmlformats.org/spreadsheetml/2006/main">
  <person displayName="Kate Reynolds" id="{F95B7728-9235-B04B-934D-903061B87440}" userId="Kate Reynolds"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46" dT="2023-05-25T11:52:02.43" personId="{F95B7728-9235-B04B-934D-903061B87440}" id="{9038BED1-7A62-034B-BD88-5CFEAD5F1A83}">
    <text>Event runs 6 to 9.30pm but 5hr minimum call</text>
  </threadedComment>
  <threadedComment ref="E46" dT="2023-04-11T16:48:26.34" personId="{F95B7728-9235-B04B-934D-903061B87440}" id="{9573A26E-4AD0-D64B-8C1B-5D048486EF7C}">
    <text>Minimum call 5 hours</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FCDA0-D279-F143-8967-8E79B1ACBC91}">
  <dimension ref="A1:K115"/>
  <sheetViews>
    <sheetView tabSelected="1" zoomScale="120" zoomScaleNormal="120" workbookViewId="0">
      <pane xSplit="4" ySplit="14" topLeftCell="E94" activePane="bottomRight" state="frozenSplit"/>
      <selection pane="topRight" activeCell="C1" sqref="C1"/>
      <selection pane="bottomLeft" activeCell="A13" sqref="A13"/>
      <selection pane="bottomRight" activeCell="M110" sqref="M110"/>
    </sheetView>
  </sheetViews>
  <sheetFormatPr baseColWidth="10" defaultRowHeight="16" x14ac:dyDescent="0.2"/>
  <cols>
    <col min="1" max="1" width="26.1640625" style="1" customWidth="1"/>
    <col min="2" max="4" width="23.1640625" style="1" customWidth="1"/>
    <col min="5" max="5" width="15.83203125" style="6" customWidth="1"/>
    <col min="6" max="8" width="13.1640625" style="6" customWidth="1"/>
    <col min="9" max="9" width="13.1640625" customWidth="1"/>
  </cols>
  <sheetData>
    <row r="1" spans="1:11" x14ac:dyDescent="0.2">
      <c r="A1" s="8"/>
      <c r="B1" s="17" t="s">
        <v>9</v>
      </c>
      <c r="C1" s="17" t="s">
        <v>3</v>
      </c>
      <c r="D1" s="17" t="s">
        <v>4</v>
      </c>
      <c r="F1" s="21" t="s">
        <v>15</v>
      </c>
    </row>
    <row r="2" spans="1:11" x14ac:dyDescent="0.2">
      <c r="A2" s="8" t="s">
        <v>5</v>
      </c>
      <c r="B2" s="9">
        <f>'BUILD daytimes'!Q2</f>
        <v>0</v>
      </c>
      <c r="C2" s="9">
        <f>'BUILD daytimes'!Q3</f>
        <v>2</v>
      </c>
      <c r="D2" s="9">
        <f>'BUILD daytimes'!Q4</f>
        <v>0</v>
      </c>
      <c r="F2" t="s">
        <v>16</v>
      </c>
    </row>
    <row r="3" spans="1:11" x14ac:dyDescent="0.2">
      <c r="A3" s="8" t="s">
        <v>6</v>
      </c>
      <c r="B3" s="9">
        <f>'BUILD overnights'!Q2</f>
        <v>0</v>
      </c>
      <c r="C3" s="9">
        <f>'BUILD overnights'!Q3</f>
        <v>1</v>
      </c>
      <c r="D3" s="9">
        <f>'BUILD overnights'!Q4</f>
        <v>0</v>
      </c>
      <c r="F3" t="s">
        <v>17</v>
      </c>
    </row>
    <row r="4" spans="1:11" x14ac:dyDescent="0.2">
      <c r="A4" s="8" t="s">
        <v>23</v>
      </c>
      <c r="B4" s="9">
        <f>'LIVE early mornings'!Q2</f>
        <v>1</v>
      </c>
      <c r="C4" s="9">
        <f>'LIVE early mornings'!Q3</f>
        <v>2</v>
      </c>
      <c r="D4" s="9">
        <f>'LIVE early mornings'!Q4</f>
        <v>1</v>
      </c>
      <c r="F4" t="s">
        <v>18</v>
      </c>
    </row>
    <row r="5" spans="1:11" x14ac:dyDescent="0.2">
      <c r="A5" s="8" t="s">
        <v>7</v>
      </c>
      <c r="B5" s="9">
        <f>'LIVE daytimes'!Q2</f>
        <v>1</v>
      </c>
      <c r="C5" s="9">
        <f>'LIVE daytimes'!Q3</f>
        <v>7</v>
      </c>
      <c r="D5" s="9">
        <f>'LIVE daytimes'!Q4</f>
        <v>2</v>
      </c>
      <c r="F5" t="s">
        <v>19</v>
      </c>
    </row>
    <row r="6" spans="1:11" x14ac:dyDescent="0.2">
      <c r="A6" s="8" t="s">
        <v>28</v>
      </c>
      <c r="B6" s="9">
        <f>'LIVE daytimes (SatSun)'!Q2</f>
        <v>1</v>
      </c>
      <c r="C6" s="9">
        <f>'LIVE daytimes (SatSun)'!Q3</f>
        <v>8</v>
      </c>
      <c r="D6" s="9">
        <f>'LIVE daytimes (SatSun)'!Q4</f>
        <v>2</v>
      </c>
      <c r="F6" t="s">
        <v>29</v>
      </c>
    </row>
    <row r="7" spans="1:11" x14ac:dyDescent="0.2">
      <c r="A7" s="8" t="s">
        <v>8</v>
      </c>
      <c r="B7" s="9">
        <f>'LIVE evenings'!Q2</f>
        <v>1</v>
      </c>
      <c r="C7" s="9">
        <f>'LIVE evenings'!Q3</f>
        <v>10</v>
      </c>
      <c r="D7" s="9">
        <f>'LIVE evenings'!Q4</f>
        <v>4</v>
      </c>
      <c r="F7" s="1" t="s">
        <v>25</v>
      </c>
    </row>
    <row r="8" spans="1:11" x14ac:dyDescent="0.2">
      <c r="A8" s="8" t="s">
        <v>10</v>
      </c>
      <c r="B8" s="9">
        <f>'LIVE overnights'!Q2</f>
        <v>0</v>
      </c>
      <c r="C8" s="9">
        <f>'LIVE overnights'!Q3</f>
        <v>1</v>
      </c>
      <c r="D8" s="9">
        <f>'LIVE overnights'!Q4</f>
        <v>0</v>
      </c>
      <c r="F8" s="1" t="s">
        <v>24</v>
      </c>
    </row>
    <row r="10" spans="1:11" x14ac:dyDescent="0.2">
      <c r="A10" s="13" t="s">
        <v>11</v>
      </c>
      <c r="B10" s="14">
        <v>21.5</v>
      </c>
    </row>
    <row r="11" spans="1:11" x14ac:dyDescent="0.2">
      <c r="A11" s="13" t="s">
        <v>12</v>
      </c>
      <c r="B11" s="14">
        <v>18.5</v>
      </c>
    </row>
    <row r="12" spans="1:11" x14ac:dyDescent="0.2">
      <c r="A12" s="13" t="s">
        <v>13</v>
      </c>
      <c r="B12" s="14">
        <v>17.5</v>
      </c>
    </row>
    <row r="14" spans="1:11" x14ac:dyDescent="0.2">
      <c r="A14" s="10" t="s">
        <v>0</v>
      </c>
      <c r="B14" s="27" t="s">
        <v>21</v>
      </c>
      <c r="C14" s="27" t="s">
        <v>22</v>
      </c>
      <c r="D14" s="10" t="s">
        <v>2</v>
      </c>
      <c r="E14" s="11" t="s">
        <v>1</v>
      </c>
      <c r="F14" s="11" t="s">
        <v>9</v>
      </c>
      <c r="G14" s="11" t="s">
        <v>3</v>
      </c>
      <c r="H14" s="11" t="s">
        <v>4</v>
      </c>
      <c r="I14" s="11" t="s">
        <v>14</v>
      </c>
      <c r="K14" s="16"/>
    </row>
    <row r="15" spans="1:11" x14ac:dyDescent="0.2">
      <c r="A15" s="31">
        <v>45090</v>
      </c>
      <c r="B15" s="28">
        <v>0.33333333333333331</v>
      </c>
      <c r="C15" s="28">
        <v>0.83333333333333337</v>
      </c>
      <c r="D15" s="7" t="str">
        <f>A$2</f>
        <v>BUILD daytimes</v>
      </c>
      <c r="E15" s="29">
        <f>(C15-B15+(C15&lt;B15))*24</f>
        <v>12</v>
      </c>
      <c r="F15" s="5">
        <f t="shared" ref="F15:F53" si="0">IF($D15=$A$2,B$2,IF($D15=$A$3,B$3,IF($D15=$A$5,B$5,IF($D15=$A$7,B$7,IF($D15=$A$8,B$8,IF($D15=$A$6,B$6,IF($D15=$A$4,B$4,"FALSE")))))))</f>
        <v>0</v>
      </c>
      <c r="G15" s="5">
        <f t="shared" ref="G15:G78" si="1">IF($D15=$A$2,C$2,IF($D15=$A$3,C$3,IF($D15=$A$5,C$5,IF($D15=$A$7,C$7,IF($D15=$A$8,C$8,IF($D15=$A$6,C$6,IF($D15=$A$4,C$4,"FALSE")))))))</f>
        <v>2</v>
      </c>
      <c r="H15" s="5">
        <f t="shared" ref="H15:H78" si="2">IF($D15=$A$2,D$2,IF($D15=$A$3,D$3,IF($D15=$A$5,D$5,IF($D15=$A$7,D$7,IF($D15=$A$8,D$8,IF($D15=$A$6,D$6,IF($D15=$A$4,D$4,"FALSE")))))))</f>
        <v>0</v>
      </c>
      <c r="I15" s="15">
        <f>(F15*(E15+0.5)*$B$10)+(G15*(E15+0.5)*$B$11)+(H15*(E15+0.5)*$B$12)</f>
        <v>462.5</v>
      </c>
    </row>
    <row r="16" spans="1:11" x14ac:dyDescent="0.2">
      <c r="A16" s="32"/>
      <c r="B16" s="28">
        <f>C15</f>
        <v>0.83333333333333337</v>
      </c>
      <c r="C16" s="28">
        <v>0.33333333333333331</v>
      </c>
      <c r="D16" s="7" t="str">
        <f>A$3</f>
        <v>BUILD overnights</v>
      </c>
      <c r="E16" s="29">
        <f t="shared" ref="E16" si="3">(C16-B16+(C16&lt;B16))*24</f>
        <v>12</v>
      </c>
      <c r="F16" s="5">
        <f t="shared" si="0"/>
        <v>0</v>
      </c>
      <c r="G16" s="5">
        <f t="shared" si="1"/>
        <v>1</v>
      </c>
      <c r="H16" s="5">
        <f t="shared" si="2"/>
        <v>0</v>
      </c>
      <c r="I16" s="15">
        <f t="shared" ref="I16:I79" si="4">(F16*(E16+0.5)*$B$10)+(G16*(E16+0.5)*$B$11)+(H16*(E16+0.5)*$B$12)</f>
        <v>231.25</v>
      </c>
    </row>
    <row r="17" spans="1:9" x14ac:dyDescent="0.2">
      <c r="A17" s="31">
        <v>45091</v>
      </c>
      <c r="B17" s="28">
        <v>0.33333333333333331</v>
      </c>
      <c r="C17" s="28">
        <v>0.83333333333333337</v>
      </c>
      <c r="D17" s="7" t="str">
        <f>A$2</f>
        <v>BUILD daytimes</v>
      </c>
      <c r="E17" s="29">
        <f>(C17-B17+(C17&lt;B17))*24</f>
        <v>12</v>
      </c>
      <c r="F17" s="5">
        <f t="shared" si="0"/>
        <v>0</v>
      </c>
      <c r="G17" s="5">
        <f t="shared" si="1"/>
        <v>2</v>
      </c>
      <c r="H17" s="5">
        <f t="shared" si="2"/>
        <v>0</v>
      </c>
      <c r="I17" s="15">
        <f t="shared" si="4"/>
        <v>462.5</v>
      </c>
    </row>
    <row r="18" spans="1:9" x14ac:dyDescent="0.2">
      <c r="A18" s="32"/>
      <c r="B18" s="28">
        <f t="shared" ref="B18:B49" si="5">C17</f>
        <v>0.83333333333333337</v>
      </c>
      <c r="C18" s="28">
        <v>0.33333333333333331</v>
      </c>
      <c r="D18" s="7" t="str">
        <f>A$3</f>
        <v>BUILD overnights</v>
      </c>
      <c r="E18" s="29">
        <f t="shared" ref="E18:E82" si="6">(C18-B18+(C18&lt;B18))*24</f>
        <v>12</v>
      </c>
      <c r="F18" s="5">
        <f t="shared" si="0"/>
        <v>0</v>
      </c>
      <c r="G18" s="5">
        <f t="shared" si="1"/>
        <v>1</v>
      </c>
      <c r="H18" s="5">
        <f t="shared" si="2"/>
        <v>0</v>
      </c>
      <c r="I18" s="15">
        <f t="shared" si="4"/>
        <v>231.25</v>
      </c>
    </row>
    <row r="19" spans="1:9" x14ac:dyDescent="0.2">
      <c r="A19" s="31">
        <v>45092</v>
      </c>
      <c r="B19" s="28">
        <f t="shared" si="5"/>
        <v>0.33333333333333331</v>
      </c>
      <c r="C19" s="28">
        <v>0.83333333333333337</v>
      </c>
      <c r="D19" s="7" t="str">
        <f>A$2</f>
        <v>BUILD daytimes</v>
      </c>
      <c r="E19" s="29">
        <f t="shared" si="6"/>
        <v>12</v>
      </c>
      <c r="F19" s="5">
        <f t="shared" si="0"/>
        <v>0</v>
      </c>
      <c r="G19" s="5">
        <f t="shared" si="1"/>
        <v>2</v>
      </c>
      <c r="H19" s="5">
        <f t="shared" si="2"/>
        <v>0</v>
      </c>
      <c r="I19" s="15">
        <f t="shared" si="4"/>
        <v>462.5</v>
      </c>
    </row>
    <row r="20" spans="1:9" x14ac:dyDescent="0.2">
      <c r="A20" s="32"/>
      <c r="B20" s="28">
        <f t="shared" si="5"/>
        <v>0.83333333333333337</v>
      </c>
      <c r="C20" s="28">
        <v>0.33333333333333331</v>
      </c>
      <c r="D20" s="7" t="str">
        <f>A$3</f>
        <v>BUILD overnights</v>
      </c>
      <c r="E20" s="29">
        <f t="shared" si="6"/>
        <v>12</v>
      </c>
      <c r="F20" s="5">
        <f t="shared" si="0"/>
        <v>0</v>
      </c>
      <c r="G20" s="5">
        <f t="shared" si="1"/>
        <v>1</v>
      </c>
      <c r="H20" s="5">
        <f t="shared" si="2"/>
        <v>0</v>
      </c>
      <c r="I20" s="15">
        <f t="shared" si="4"/>
        <v>231.25</v>
      </c>
    </row>
    <row r="21" spans="1:9" x14ac:dyDescent="0.2">
      <c r="A21" s="31">
        <v>45093</v>
      </c>
      <c r="B21" s="28">
        <f t="shared" si="5"/>
        <v>0.33333333333333331</v>
      </c>
      <c r="C21" s="28">
        <v>0.83333333333333337</v>
      </c>
      <c r="D21" s="7" t="str">
        <f>A$2</f>
        <v>BUILD daytimes</v>
      </c>
      <c r="E21" s="29">
        <f t="shared" si="6"/>
        <v>12</v>
      </c>
      <c r="F21" s="5">
        <f t="shared" si="0"/>
        <v>0</v>
      </c>
      <c r="G21" s="5">
        <f t="shared" si="1"/>
        <v>2</v>
      </c>
      <c r="H21" s="5">
        <f t="shared" si="2"/>
        <v>0</v>
      </c>
      <c r="I21" s="15">
        <f t="shared" si="4"/>
        <v>462.5</v>
      </c>
    </row>
    <row r="22" spans="1:9" x14ac:dyDescent="0.2">
      <c r="A22" s="32"/>
      <c r="B22" s="28">
        <f t="shared" si="5"/>
        <v>0.83333333333333337</v>
      </c>
      <c r="C22" s="28">
        <v>0.33333333333333331</v>
      </c>
      <c r="D22" s="7" t="str">
        <f>A$3</f>
        <v>BUILD overnights</v>
      </c>
      <c r="E22" s="29">
        <f t="shared" si="6"/>
        <v>12</v>
      </c>
      <c r="F22" s="5">
        <f t="shared" si="0"/>
        <v>0</v>
      </c>
      <c r="G22" s="5">
        <f t="shared" si="1"/>
        <v>1</v>
      </c>
      <c r="H22" s="5">
        <f t="shared" si="2"/>
        <v>0</v>
      </c>
      <c r="I22" s="15">
        <f t="shared" si="4"/>
        <v>231.25</v>
      </c>
    </row>
    <row r="23" spans="1:9" x14ac:dyDescent="0.2">
      <c r="A23" s="33">
        <v>45094</v>
      </c>
      <c r="B23" s="28">
        <f t="shared" si="5"/>
        <v>0.33333333333333331</v>
      </c>
      <c r="C23" s="28">
        <v>0.83333333333333337</v>
      </c>
      <c r="D23" s="7" t="str">
        <f>A$2</f>
        <v>BUILD daytimes</v>
      </c>
      <c r="E23" s="29">
        <f t="shared" si="6"/>
        <v>12</v>
      </c>
      <c r="F23" s="5">
        <f t="shared" si="0"/>
        <v>0</v>
      </c>
      <c r="G23" s="5">
        <f t="shared" si="1"/>
        <v>2</v>
      </c>
      <c r="H23" s="5">
        <f t="shared" si="2"/>
        <v>0</v>
      </c>
      <c r="I23" s="15">
        <f t="shared" si="4"/>
        <v>462.5</v>
      </c>
    </row>
    <row r="24" spans="1:9" x14ac:dyDescent="0.2">
      <c r="A24" s="32"/>
      <c r="B24" s="28">
        <f t="shared" si="5"/>
        <v>0.83333333333333337</v>
      </c>
      <c r="C24" s="28">
        <v>4.1666666666666664E-2</v>
      </c>
      <c r="D24" s="7" t="str">
        <f>A$3</f>
        <v>BUILD overnights</v>
      </c>
      <c r="E24" s="29">
        <f t="shared" si="6"/>
        <v>4.9999999999999982</v>
      </c>
      <c r="F24" s="5">
        <f t="shared" si="0"/>
        <v>0</v>
      </c>
      <c r="G24" s="5">
        <f t="shared" si="1"/>
        <v>1</v>
      </c>
      <c r="H24" s="5">
        <f t="shared" si="2"/>
        <v>0</v>
      </c>
      <c r="I24" s="15">
        <f t="shared" si="4"/>
        <v>101.74999999999997</v>
      </c>
    </row>
    <row r="25" spans="1:9" x14ac:dyDescent="0.2">
      <c r="A25" s="30">
        <v>45095</v>
      </c>
      <c r="B25" s="28">
        <f t="shared" si="5"/>
        <v>4.1666666666666664E-2</v>
      </c>
      <c r="C25" s="28">
        <v>0</v>
      </c>
      <c r="D25" s="7" t="str">
        <f>A$3</f>
        <v>BUILD overnights</v>
      </c>
      <c r="E25" s="29">
        <f t="shared" si="6"/>
        <v>23</v>
      </c>
      <c r="F25" s="5">
        <f t="shared" si="0"/>
        <v>0</v>
      </c>
      <c r="G25" s="5">
        <f t="shared" si="1"/>
        <v>1</v>
      </c>
      <c r="H25" s="5">
        <f t="shared" si="2"/>
        <v>0</v>
      </c>
      <c r="I25" s="15">
        <f t="shared" si="4"/>
        <v>434.75</v>
      </c>
    </row>
    <row r="26" spans="1:9" x14ac:dyDescent="0.2">
      <c r="A26" s="31">
        <v>45096</v>
      </c>
      <c r="B26" s="28">
        <f t="shared" si="5"/>
        <v>0</v>
      </c>
      <c r="C26" s="28">
        <v>0.33333333333333331</v>
      </c>
      <c r="D26" s="7" t="str">
        <f>A$3</f>
        <v>BUILD overnights</v>
      </c>
      <c r="E26" s="29">
        <f t="shared" si="6"/>
        <v>8</v>
      </c>
      <c r="F26" s="5">
        <f t="shared" si="0"/>
        <v>0</v>
      </c>
      <c r="G26" s="5">
        <f t="shared" si="1"/>
        <v>1</v>
      </c>
      <c r="H26" s="5">
        <f t="shared" si="2"/>
        <v>0</v>
      </c>
      <c r="I26" s="15">
        <f t="shared" si="4"/>
        <v>157.25</v>
      </c>
    </row>
    <row r="27" spans="1:9" x14ac:dyDescent="0.2">
      <c r="A27" s="33"/>
      <c r="B27" s="28">
        <f t="shared" si="5"/>
        <v>0.33333333333333331</v>
      </c>
      <c r="C27" s="28">
        <v>0.83333333333333337</v>
      </c>
      <c r="D27" s="7" t="str">
        <f>A$2</f>
        <v>BUILD daytimes</v>
      </c>
      <c r="E27" s="29">
        <f t="shared" si="6"/>
        <v>12</v>
      </c>
      <c r="F27" s="5">
        <f t="shared" si="0"/>
        <v>0</v>
      </c>
      <c r="G27" s="5">
        <f t="shared" si="1"/>
        <v>2</v>
      </c>
      <c r="H27" s="5">
        <f t="shared" si="2"/>
        <v>0</v>
      </c>
      <c r="I27" s="15">
        <f t="shared" si="4"/>
        <v>462.5</v>
      </c>
    </row>
    <row r="28" spans="1:9" x14ac:dyDescent="0.2">
      <c r="A28" s="32"/>
      <c r="B28" s="28">
        <f t="shared" si="5"/>
        <v>0.83333333333333337</v>
      </c>
      <c r="C28" s="28">
        <v>0.33333333333333331</v>
      </c>
      <c r="D28" s="7" t="str">
        <f>A$3</f>
        <v>BUILD overnights</v>
      </c>
      <c r="E28" s="29">
        <f t="shared" si="6"/>
        <v>12</v>
      </c>
      <c r="F28" s="5">
        <f t="shared" si="0"/>
        <v>0</v>
      </c>
      <c r="G28" s="5">
        <f t="shared" si="1"/>
        <v>1</v>
      </c>
      <c r="H28" s="5">
        <f t="shared" si="2"/>
        <v>0</v>
      </c>
      <c r="I28" s="15">
        <f t="shared" si="4"/>
        <v>231.25</v>
      </c>
    </row>
    <row r="29" spans="1:9" x14ac:dyDescent="0.2">
      <c r="A29" s="31">
        <v>45097</v>
      </c>
      <c r="B29" s="28">
        <f t="shared" si="5"/>
        <v>0.33333333333333331</v>
      </c>
      <c r="C29" s="28">
        <v>0.83333333333333337</v>
      </c>
      <c r="D29" s="7" t="str">
        <f>A$2</f>
        <v>BUILD daytimes</v>
      </c>
      <c r="E29" s="29">
        <f t="shared" si="6"/>
        <v>12</v>
      </c>
      <c r="F29" s="5">
        <f t="shared" si="0"/>
        <v>0</v>
      </c>
      <c r="G29" s="5">
        <f t="shared" si="1"/>
        <v>2</v>
      </c>
      <c r="H29" s="5">
        <f t="shared" si="2"/>
        <v>0</v>
      </c>
      <c r="I29" s="15">
        <f t="shared" si="4"/>
        <v>462.5</v>
      </c>
    </row>
    <row r="30" spans="1:9" x14ac:dyDescent="0.2">
      <c r="A30" s="32"/>
      <c r="B30" s="28">
        <f t="shared" si="5"/>
        <v>0.83333333333333337</v>
      </c>
      <c r="C30" s="28">
        <v>0.33333333333333331</v>
      </c>
      <c r="D30" s="7" t="str">
        <f>A$3</f>
        <v>BUILD overnights</v>
      </c>
      <c r="E30" s="29">
        <f t="shared" si="6"/>
        <v>12</v>
      </c>
      <c r="F30" s="5">
        <f t="shared" si="0"/>
        <v>0</v>
      </c>
      <c r="G30" s="5">
        <f t="shared" si="1"/>
        <v>1</v>
      </c>
      <c r="H30" s="5">
        <f t="shared" si="2"/>
        <v>0</v>
      </c>
      <c r="I30" s="15">
        <f t="shared" si="4"/>
        <v>231.25</v>
      </c>
    </row>
    <row r="31" spans="1:9" x14ac:dyDescent="0.2">
      <c r="A31" s="31">
        <v>45098</v>
      </c>
      <c r="B31" s="28">
        <f t="shared" si="5"/>
        <v>0.33333333333333331</v>
      </c>
      <c r="C31" s="28">
        <v>0.83333333333333337</v>
      </c>
      <c r="D31" s="7" t="str">
        <f>A$2</f>
        <v>BUILD daytimes</v>
      </c>
      <c r="E31" s="29">
        <f t="shared" si="6"/>
        <v>12</v>
      </c>
      <c r="F31" s="5">
        <f t="shared" si="0"/>
        <v>0</v>
      </c>
      <c r="G31" s="5">
        <f t="shared" si="1"/>
        <v>2</v>
      </c>
      <c r="H31" s="5">
        <f t="shared" si="2"/>
        <v>0</v>
      </c>
      <c r="I31" s="15">
        <f t="shared" si="4"/>
        <v>462.5</v>
      </c>
    </row>
    <row r="32" spans="1:9" x14ac:dyDescent="0.2">
      <c r="A32" s="32"/>
      <c r="B32" s="28">
        <f t="shared" si="5"/>
        <v>0.83333333333333337</v>
      </c>
      <c r="C32" s="28">
        <v>0.33333333333333331</v>
      </c>
      <c r="D32" s="7" t="str">
        <f>A$3</f>
        <v>BUILD overnights</v>
      </c>
      <c r="E32" s="29">
        <f t="shared" si="6"/>
        <v>12</v>
      </c>
      <c r="F32" s="5">
        <f t="shared" si="0"/>
        <v>0</v>
      </c>
      <c r="G32" s="5">
        <f t="shared" si="1"/>
        <v>1</v>
      </c>
      <c r="H32" s="5">
        <f t="shared" si="2"/>
        <v>0</v>
      </c>
      <c r="I32" s="15">
        <f t="shared" si="4"/>
        <v>231.25</v>
      </c>
    </row>
    <row r="33" spans="1:9" x14ac:dyDescent="0.2">
      <c r="A33" s="31">
        <v>45099</v>
      </c>
      <c r="B33" s="28">
        <f t="shared" si="5"/>
        <v>0.33333333333333331</v>
      </c>
      <c r="C33" s="28">
        <v>0.83333333333333337</v>
      </c>
      <c r="D33" s="7" t="str">
        <f>A$2</f>
        <v>BUILD daytimes</v>
      </c>
      <c r="E33" s="29">
        <f t="shared" si="6"/>
        <v>12</v>
      </c>
      <c r="F33" s="5">
        <f t="shared" si="0"/>
        <v>0</v>
      </c>
      <c r="G33" s="5">
        <f t="shared" si="1"/>
        <v>2</v>
      </c>
      <c r="H33" s="5">
        <f t="shared" si="2"/>
        <v>0</v>
      </c>
      <c r="I33" s="15">
        <f t="shared" si="4"/>
        <v>462.5</v>
      </c>
    </row>
    <row r="34" spans="1:9" x14ac:dyDescent="0.2">
      <c r="A34" s="32"/>
      <c r="B34" s="28">
        <f t="shared" si="5"/>
        <v>0.83333333333333337</v>
      </c>
      <c r="C34" s="28">
        <v>0.33333333333333331</v>
      </c>
      <c r="D34" s="7" t="str">
        <f>A$3</f>
        <v>BUILD overnights</v>
      </c>
      <c r="E34" s="29">
        <f t="shared" si="6"/>
        <v>12</v>
      </c>
      <c r="F34" s="5">
        <f t="shared" si="0"/>
        <v>0</v>
      </c>
      <c r="G34" s="5">
        <f t="shared" si="1"/>
        <v>1</v>
      </c>
      <c r="H34" s="5">
        <f t="shared" si="2"/>
        <v>0</v>
      </c>
      <c r="I34" s="15">
        <f t="shared" si="4"/>
        <v>231.25</v>
      </c>
    </row>
    <row r="35" spans="1:9" x14ac:dyDescent="0.2">
      <c r="A35" s="31">
        <v>45100</v>
      </c>
      <c r="B35" s="28">
        <f t="shared" si="5"/>
        <v>0.33333333333333331</v>
      </c>
      <c r="C35" s="28">
        <v>0.83333333333333337</v>
      </c>
      <c r="D35" s="7" t="str">
        <f>A$2</f>
        <v>BUILD daytimes</v>
      </c>
      <c r="E35" s="29">
        <f t="shared" si="6"/>
        <v>12</v>
      </c>
      <c r="F35" s="5">
        <f t="shared" si="0"/>
        <v>0</v>
      </c>
      <c r="G35" s="5">
        <f t="shared" si="1"/>
        <v>2</v>
      </c>
      <c r="H35" s="5">
        <f t="shared" si="2"/>
        <v>0</v>
      </c>
      <c r="I35" s="15">
        <f t="shared" si="4"/>
        <v>462.5</v>
      </c>
    </row>
    <row r="36" spans="1:9" x14ac:dyDescent="0.2">
      <c r="A36" s="32"/>
      <c r="B36" s="28">
        <f t="shared" si="5"/>
        <v>0.83333333333333337</v>
      </c>
      <c r="C36" s="28">
        <v>0.33333333333333331</v>
      </c>
      <c r="D36" s="7" t="str">
        <f>A$3</f>
        <v>BUILD overnights</v>
      </c>
      <c r="E36" s="29">
        <f t="shared" si="6"/>
        <v>12</v>
      </c>
      <c r="F36" s="5">
        <f t="shared" si="0"/>
        <v>0</v>
      </c>
      <c r="G36" s="5">
        <f t="shared" si="1"/>
        <v>1</v>
      </c>
      <c r="H36" s="5">
        <f t="shared" si="2"/>
        <v>0</v>
      </c>
      <c r="I36" s="15">
        <f t="shared" si="4"/>
        <v>231.25</v>
      </c>
    </row>
    <row r="37" spans="1:9" x14ac:dyDescent="0.2">
      <c r="A37" s="33">
        <v>45101</v>
      </c>
      <c r="B37" s="28">
        <f t="shared" si="5"/>
        <v>0.33333333333333331</v>
      </c>
      <c r="C37" s="28">
        <v>0.83333333333333337</v>
      </c>
      <c r="D37" s="7" t="str">
        <f>A$2</f>
        <v>BUILD daytimes</v>
      </c>
      <c r="E37" s="29">
        <f t="shared" si="6"/>
        <v>12</v>
      </c>
      <c r="F37" s="5">
        <f t="shared" si="0"/>
        <v>0</v>
      </c>
      <c r="G37" s="5">
        <f t="shared" si="1"/>
        <v>2</v>
      </c>
      <c r="H37" s="5">
        <f t="shared" si="2"/>
        <v>0</v>
      </c>
      <c r="I37" s="15">
        <f t="shared" si="4"/>
        <v>462.5</v>
      </c>
    </row>
    <row r="38" spans="1:9" x14ac:dyDescent="0.2">
      <c r="A38" s="33"/>
      <c r="B38" s="28">
        <f t="shared" si="5"/>
        <v>0.83333333333333337</v>
      </c>
      <c r="C38" s="28">
        <v>4.1666666666666664E-2</v>
      </c>
      <c r="D38" s="7" t="str">
        <f>A$3</f>
        <v>BUILD overnights</v>
      </c>
      <c r="E38" s="29">
        <f t="shared" ref="E38:E42" si="7">(C38-B38+(C38&lt;B38))*24</f>
        <v>4.9999999999999982</v>
      </c>
      <c r="F38" s="5">
        <f t="shared" si="0"/>
        <v>0</v>
      </c>
      <c r="G38" s="5">
        <f t="shared" si="1"/>
        <v>1</v>
      </c>
      <c r="H38" s="5">
        <f t="shared" si="2"/>
        <v>0</v>
      </c>
      <c r="I38" s="15">
        <f t="shared" si="4"/>
        <v>101.74999999999997</v>
      </c>
    </row>
    <row r="39" spans="1:9" x14ac:dyDescent="0.2">
      <c r="A39" s="30">
        <v>45102</v>
      </c>
      <c r="B39" s="28">
        <f t="shared" si="5"/>
        <v>4.1666666666666664E-2</v>
      </c>
      <c r="C39" s="28">
        <v>0</v>
      </c>
      <c r="D39" s="7" t="str">
        <f>A$3</f>
        <v>BUILD overnights</v>
      </c>
      <c r="E39" s="29">
        <f t="shared" si="7"/>
        <v>23</v>
      </c>
      <c r="F39" s="5">
        <f t="shared" si="0"/>
        <v>0</v>
      </c>
      <c r="G39" s="5">
        <f t="shared" si="1"/>
        <v>1</v>
      </c>
      <c r="H39" s="5">
        <f t="shared" si="2"/>
        <v>0</v>
      </c>
      <c r="I39" s="15">
        <f t="shared" si="4"/>
        <v>434.75</v>
      </c>
    </row>
    <row r="40" spans="1:9" x14ac:dyDescent="0.2">
      <c r="A40" s="31">
        <v>45103</v>
      </c>
      <c r="B40" s="28">
        <f t="shared" si="5"/>
        <v>0</v>
      </c>
      <c r="C40" s="28">
        <v>0.33333333333333331</v>
      </c>
      <c r="D40" s="7" t="str">
        <f>A$3</f>
        <v>BUILD overnights</v>
      </c>
      <c r="E40" s="29">
        <f t="shared" si="7"/>
        <v>8</v>
      </c>
      <c r="F40" s="5">
        <f t="shared" si="0"/>
        <v>0</v>
      </c>
      <c r="G40" s="5">
        <f t="shared" si="1"/>
        <v>1</v>
      </c>
      <c r="H40" s="5">
        <f t="shared" si="2"/>
        <v>0</v>
      </c>
      <c r="I40" s="15">
        <f t="shared" si="4"/>
        <v>157.25</v>
      </c>
    </row>
    <row r="41" spans="1:9" x14ac:dyDescent="0.2">
      <c r="A41" s="34"/>
      <c r="B41" s="28">
        <f t="shared" si="5"/>
        <v>0.33333333333333331</v>
      </c>
      <c r="C41" s="28">
        <v>0.83333333333333337</v>
      </c>
      <c r="D41" s="7" t="str">
        <f>A$2</f>
        <v>BUILD daytimes</v>
      </c>
      <c r="E41" s="29">
        <f t="shared" si="7"/>
        <v>12</v>
      </c>
      <c r="F41" s="5">
        <f t="shared" si="0"/>
        <v>0</v>
      </c>
      <c r="G41" s="5">
        <f t="shared" si="1"/>
        <v>2</v>
      </c>
      <c r="H41" s="5">
        <f t="shared" si="2"/>
        <v>0</v>
      </c>
      <c r="I41" s="15">
        <f t="shared" si="4"/>
        <v>462.5</v>
      </c>
    </row>
    <row r="42" spans="1:9" x14ac:dyDescent="0.2">
      <c r="A42" s="32"/>
      <c r="B42" s="28">
        <f t="shared" si="5"/>
        <v>0.83333333333333337</v>
      </c>
      <c r="C42" s="28">
        <v>0.33333333333333331</v>
      </c>
      <c r="D42" s="7" t="str">
        <f>A$3</f>
        <v>BUILD overnights</v>
      </c>
      <c r="E42" s="29">
        <f t="shared" si="7"/>
        <v>12</v>
      </c>
      <c r="F42" s="5">
        <f t="shared" si="0"/>
        <v>0</v>
      </c>
      <c r="G42" s="5">
        <f t="shared" si="1"/>
        <v>1</v>
      </c>
      <c r="H42" s="5">
        <f t="shared" si="2"/>
        <v>0</v>
      </c>
      <c r="I42" s="15">
        <f t="shared" si="4"/>
        <v>231.25</v>
      </c>
    </row>
    <row r="43" spans="1:9" x14ac:dyDescent="0.2">
      <c r="A43" s="31">
        <v>45104</v>
      </c>
      <c r="B43" s="28">
        <f t="shared" si="5"/>
        <v>0.33333333333333331</v>
      </c>
      <c r="C43" s="28">
        <v>0.83333333333333337</v>
      </c>
      <c r="D43" s="7" t="str">
        <f>A$2</f>
        <v>BUILD daytimes</v>
      </c>
      <c r="E43" s="29">
        <f t="shared" si="6"/>
        <v>12</v>
      </c>
      <c r="F43" s="5">
        <f t="shared" si="0"/>
        <v>0</v>
      </c>
      <c r="G43" s="5">
        <f t="shared" si="1"/>
        <v>2</v>
      </c>
      <c r="H43" s="5">
        <f t="shared" si="2"/>
        <v>0</v>
      </c>
      <c r="I43" s="15">
        <f t="shared" si="4"/>
        <v>462.5</v>
      </c>
    </row>
    <row r="44" spans="1:9" x14ac:dyDescent="0.2">
      <c r="A44" s="32"/>
      <c r="B44" s="28">
        <f t="shared" si="5"/>
        <v>0.83333333333333337</v>
      </c>
      <c r="C44" s="28">
        <v>0.33333333333333331</v>
      </c>
      <c r="D44" s="7" t="str">
        <f>A$3</f>
        <v>BUILD overnights</v>
      </c>
      <c r="E44" s="29">
        <f t="shared" si="6"/>
        <v>12</v>
      </c>
      <c r="F44" s="5">
        <f t="shared" si="0"/>
        <v>0</v>
      </c>
      <c r="G44" s="5">
        <f t="shared" si="1"/>
        <v>1</v>
      </c>
      <c r="H44" s="5">
        <f t="shared" si="2"/>
        <v>0</v>
      </c>
      <c r="I44" s="15">
        <f t="shared" si="4"/>
        <v>231.25</v>
      </c>
    </row>
    <row r="45" spans="1:9" x14ac:dyDescent="0.2">
      <c r="A45" s="31">
        <v>45105</v>
      </c>
      <c r="B45" s="28">
        <f t="shared" si="5"/>
        <v>0.33333333333333331</v>
      </c>
      <c r="C45" s="28">
        <v>0.70833333333333337</v>
      </c>
      <c r="D45" s="7" t="str">
        <f>A2</f>
        <v>BUILD daytimes</v>
      </c>
      <c r="E45" s="29">
        <f t="shared" si="6"/>
        <v>9.0000000000000018</v>
      </c>
      <c r="F45" s="5">
        <f t="shared" si="0"/>
        <v>0</v>
      </c>
      <c r="G45" s="5">
        <f t="shared" si="1"/>
        <v>2</v>
      </c>
      <c r="H45" s="5">
        <f t="shared" si="2"/>
        <v>0</v>
      </c>
      <c r="I45" s="15">
        <f t="shared" si="4"/>
        <v>351.50000000000006</v>
      </c>
    </row>
    <row r="46" spans="1:9" x14ac:dyDescent="0.2">
      <c r="A46" s="34"/>
      <c r="B46" s="28">
        <f t="shared" si="5"/>
        <v>0.70833333333333337</v>
      </c>
      <c r="C46" s="28">
        <v>0.91666666666666663</v>
      </c>
      <c r="D46" s="7" t="str">
        <f>A7</f>
        <v>LIVE evenings</v>
      </c>
      <c r="E46" s="29">
        <f t="shared" si="6"/>
        <v>4.9999999999999982</v>
      </c>
      <c r="F46" s="5">
        <f t="shared" si="0"/>
        <v>1</v>
      </c>
      <c r="G46" s="5">
        <f t="shared" si="1"/>
        <v>10</v>
      </c>
      <c r="H46" s="5">
        <f t="shared" si="2"/>
        <v>4</v>
      </c>
      <c r="I46" s="15">
        <f t="shared" si="4"/>
        <v>1520.7499999999995</v>
      </c>
    </row>
    <row r="47" spans="1:9" x14ac:dyDescent="0.2">
      <c r="A47" s="32"/>
      <c r="B47" s="28">
        <f t="shared" si="5"/>
        <v>0.91666666666666663</v>
      </c>
      <c r="C47" s="28">
        <v>0.33333333333333331</v>
      </c>
      <c r="D47" s="7" t="str">
        <f>A3</f>
        <v>BUILD overnights</v>
      </c>
      <c r="E47" s="29">
        <f t="shared" si="6"/>
        <v>10.000000000000002</v>
      </c>
      <c r="F47" s="5">
        <f t="shared" si="0"/>
        <v>0</v>
      </c>
      <c r="G47" s="5">
        <f t="shared" si="1"/>
        <v>1</v>
      </c>
      <c r="H47" s="5">
        <f t="shared" si="2"/>
        <v>0</v>
      </c>
      <c r="I47" s="15">
        <f t="shared" si="4"/>
        <v>194.25000000000003</v>
      </c>
    </row>
    <row r="48" spans="1:9" x14ac:dyDescent="0.2">
      <c r="A48" s="31">
        <v>45106</v>
      </c>
      <c r="B48" s="28">
        <f t="shared" si="5"/>
        <v>0.33333333333333331</v>
      </c>
      <c r="C48" s="28">
        <v>0.83333333333333337</v>
      </c>
      <c r="D48" s="7" t="str">
        <f>A2</f>
        <v>BUILD daytimes</v>
      </c>
      <c r="E48" s="29">
        <f t="shared" si="6"/>
        <v>12</v>
      </c>
      <c r="F48" s="5">
        <f t="shared" si="0"/>
        <v>0</v>
      </c>
      <c r="G48" s="5">
        <f t="shared" si="1"/>
        <v>2</v>
      </c>
      <c r="H48" s="5">
        <f t="shared" si="2"/>
        <v>0</v>
      </c>
      <c r="I48" s="15">
        <f t="shared" si="4"/>
        <v>462.5</v>
      </c>
    </row>
    <row r="49" spans="1:9" x14ac:dyDescent="0.2">
      <c r="A49" s="32"/>
      <c r="B49" s="28">
        <f t="shared" si="5"/>
        <v>0.83333333333333337</v>
      </c>
      <c r="C49" s="28">
        <v>8.3333333333333329E-2</v>
      </c>
      <c r="D49" s="7" t="str">
        <f>A7</f>
        <v>LIVE evenings</v>
      </c>
      <c r="E49" s="29">
        <f t="shared" si="6"/>
        <v>6</v>
      </c>
      <c r="F49" s="5">
        <f t="shared" si="0"/>
        <v>1</v>
      </c>
      <c r="G49" s="5">
        <f t="shared" si="1"/>
        <v>10</v>
      </c>
      <c r="H49" s="5">
        <f t="shared" si="2"/>
        <v>4</v>
      </c>
      <c r="I49" s="15">
        <f t="shared" si="4"/>
        <v>1797.25</v>
      </c>
    </row>
    <row r="50" spans="1:9" x14ac:dyDescent="0.2">
      <c r="A50" s="35">
        <v>45107</v>
      </c>
      <c r="B50" s="28">
        <f t="shared" ref="B50:B81" si="8">C49</f>
        <v>8.3333333333333329E-2</v>
      </c>
      <c r="C50" s="28">
        <v>0.5</v>
      </c>
      <c r="D50" s="7" t="str">
        <f>A8</f>
        <v>LIVE overnights / Site closed</v>
      </c>
      <c r="E50" s="29">
        <f t="shared" si="6"/>
        <v>10</v>
      </c>
      <c r="F50" s="5">
        <f t="shared" si="0"/>
        <v>0</v>
      </c>
      <c r="G50" s="5">
        <f t="shared" si="1"/>
        <v>1</v>
      </c>
      <c r="H50" s="5">
        <f t="shared" si="2"/>
        <v>0</v>
      </c>
      <c r="I50" s="15">
        <f t="shared" si="4"/>
        <v>194.25</v>
      </c>
    </row>
    <row r="51" spans="1:9" x14ac:dyDescent="0.2">
      <c r="A51" s="36"/>
      <c r="B51" s="28">
        <f t="shared" si="8"/>
        <v>0.5</v>
      </c>
      <c r="C51" s="28">
        <v>0.75</v>
      </c>
      <c r="D51" s="7" t="str">
        <f>A$5</f>
        <v>LIVE daytimes</v>
      </c>
      <c r="E51" s="29">
        <f t="shared" si="6"/>
        <v>6</v>
      </c>
      <c r="F51" s="5">
        <f t="shared" si="0"/>
        <v>1</v>
      </c>
      <c r="G51" s="5">
        <f t="shared" si="1"/>
        <v>7</v>
      </c>
      <c r="H51" s="5">
        <f t="shared" si="2"/>
        <v>2</v>
      </c>
      <c r="I51" s="15">
        <f t="shared" si="4"/>
        <v>1209</v>
      </c>
    </row>
    <row r="52" spans="1:9" x14ac:dyDescent="0.2">
      <c r="A52" s="37"/>
      <c r="B52" s="28">
        <f t="shared" si="8"/>
        <v>0.75</v>
      </c>
      <c r="C52" s="28">
        <v>0.10416666666666667</v>
      </c>
      <c r="D52" s="7" t="str">
        <f>A$7</f>
        <v>LIVE evenings</v>
      </c>
      <c r="E52" s="29">
        <f t="shared" si="6"/>
        <v>8.5</v>
      </c>
      <c r="F52" s="5">
        <f t="shared" si="0"/>
        <v>1</v>
      </c>
      <c r="G52" s="5">
        <f t="shared" si="1"/>
        <v>10</v>
      </c>
      <c r="H52" s="5">
        <f t="shared" si="2"/>
        <v>4</v>
      </c>
      <c r="I52" s="15">
        <f t="shared" si="4"/>
        <v>2488.5</v>
      </c>
    </row>
    <row r="53" spans="1:9" ht="15" customHeight="1" x14ac:dyDescent="0.2">
      <c r="A53" s="35">
        <v>45108</v>
      </c>
      <c r="B53" s="28">
        <f t="shared" si="8"/>
        <v>0.10416666666666667</v>
      </c>
      <c r="C53" s="28">
        <v>0.41666666666666669</v>
      </c>
      <c r="D53" s="7" t="str">
        <f>A$8</f>
        <v>LIVE overnights / Site closed</v>
      </c>
      <c r="E53" s="29">
        <f t="shared" si="6"/>
        <v>7.5</v>
      </c>
      <c r="F53" s="5">
        <f t="shared" si="0"/>
        <v>0</v>
      </c>
      <c r="G53" s="5">
        <f t="shared" si="1"/>
        <v>1</v>
      </c>
      <c r="H53" s="5">
        <f t="shared" si="2"/>
        <v>0</v>
      </c>
      <c r="I53" s="15">
        <f t="shared" si="4"/>
        <v>148</v>
      </c>
    </row>
    <row r="54" spans="1:9" x14ac:dyDescent="0.2">
      <c r="A54" s="36"/>
      <c r="B54" s="28">
        <f t="shared" si="8"/>
        <v>0.41666666666666669</v>
      </c>
      <c r="C54" s="28">
        <v>0.75</v>
      </c>
      <c r="D54" s="7" t="s">
        <v>28</v>
      </c>
      <c r="E54" s="29">
        <f t="shared" si="6"/>
        <v>8</v>
      </c>
      <c r="F54" s="5">
        <f>IF($D54=$A$2,B$2,IF($D54=$A$3,B$3,IF($D54=$A$5,B$5,IF($D54=$A$7,B$7,IF($D54=$A$8,B$8,IF($D54=$A$6,B$6,IF($D54=$A$4,B$4,"FALSE")))))))</f>
        <v>1</v>
      </c>
      <c r="G54" s="5">
        <f t="shared" si="1"/>
        <v>8</v>
      </c>
      <c r="H54" s="5">
        <f t="shared" si="2"/>
        <v>2</v>
      </c>
      <c r="I54" s="15">
        <f t="shared" si="4"/>
        <v>1738.25</v>
      </c>
    </row>
    <row r="55" spans="1:9" x14ac:dyDescent="0.2">
      <c r="A55" s="37"/>
      <c r="B55" s="28">
        <f t="shared" si="8"/>
        <v>0.75</v>
      </c>
      <c r="C55" s="28">
        <v>0.10416666666666667</v>
      </c>
      <c r="D55" s="7" t="str">
        <f>A$7</f>
        <v>LIVE evenings</v>
      </c>
      <c r="E55" s="29">
        <f t="shared" si="6"/>
        <v>8.5</v>
      </c>
      <c r="F55" s="5">
        <f t="shared" ref="F55:F106" si="9">IF($D55=$A$2,B$2,IF($D55=$A$3,B$3,IF($D55=$A$5,B$5,IF($D55=$A$7,B$7,IF($D55=$A$8,B$8,IF($D55=$A$6,B$6,IF($D55=$A$4,B$4,"FALSE")))))))</f>
        <v>1</v>
      </c>
      <c r="G55" s="5">
        <f t="shared" si="1"/>
        <v>10</v>
      </c>
      <c r="H55" s="5">
        <f t="shared" si="2"/>
        <v>4</v>
      </c>
      <c r="I55" s="15">
        <f t="shared" si="4"/>
        <v>2488.5</v>
      </c>
    </row>
    <row r="56" spans="1:9" x14ac:dyDescent="0.2">
      <c r="A56" s="35">
        <v>45109</v>
      </c>
      <c r="B56" s="28">
        <f t="shared" si="8"/>
        <v>0.10416666666666667</v>
      </c>
      <c r="C56" s="28">
        <v>0.41666666666666669</v>
      </c>
      <c r="D56" s="7" t="str">
        <f>A$8</f>
        <v>LIVE overnights / Site closed</v>
      </c>
      <c r="E56" s="29">
        <f t="shared" si="6"/>
        <v>7.5</v>
      </c>
      <c r="F56" s="5">
        <f t="shared" si="9"/>
        <v>0</v>
      </c>
      <c r="G56" s="5">
        <f t="shared" si="1"/>
        <v>1</v>
      </c>
      <c r="H56" s="5">
        <f t="shared" si="2"/>
        <v>0</v>
      </c>
      <c r="I56" s="15">
        <f t="shared" si="4"/>
        <v>148</v>
      </c>
    </row>
    <row r="57" spans="1:9" x14ac:dyDescent="0.2">
      <c r="A57" s="36"/>
      <c r="B57" s="28">
        <f t="shared" si="8"/>
        <v>0.41666666666666669</v>
      </c>
      <c r="C57" s="28">
        <v>0.75</v>
      </c>
      <c r="D57" s="7" t="s">
        <v>28</v>
      </c>
      <c r="E57" s="29">
        <f t="shared" si="6"/>
        <v>8</v>
      </c>
      <c r="F57" s="5">
        <f t="shared" si="9"/>
        <v>1</v>
      </c>
      <c r="G57" s="5">
        <f t="shared" si="1"/>
        <v>8</v>
      </c>
      <c r="H57" s="5">
        <f t="shared" si="2"/>
        <v>2</v>
      </c>
      <c r="I57" s="15">
        <f t="shared" si="4"/>
        <v>1738.25</v>
      </c>
    </row>
    <row r="58" spans="1:9" x14ac:dyDescent="0.2">
      <c r="A58" s="37"/>
      <c r="B58" s="28">
        <f t="shared" si="8"/>
        <v>0.75</v>
      </c>
      <c r="C58" s="28">
        <v>2.0833333333333332E-2</v>
      </c>
      <c r="D58" s="7" t="str">
        <f>A$7</f>
        <v>LIVE evenings</v>
      </c>
      <c r="E58" s="29">
        <f t="shared" si="6"/>
        <v>6.5000000000000009</v>
      </c>
      <c r="F58" s="5">
        <f t="shared" si="9"/>
        <v>1</v>
      </c>
      <c r="G58" s="5">
        <f t="shared" si="1"/>
        <v>10</v>
      </c>
      <c r="H58" s="5">
        <f t="shared" si="2"/>
        <v>4</v>
      </c>
      <c r="I58" s="15">
        <f t="shared" si="4"/>
        <v>1935.5000000000002</v>
      </c>
    </row>
    <row r="59" spans="1:9" x14ac:dyDescent="0.2">
      <c r="A59" s="7">
        <v>45110</v>
      </c>
      <c r="B59" s="28">
        <f t="shared" si="8"/>
        <v>2.0833333333333332E-2</v>
      </c>
      <c r="C59" s="28">
        <v>0</v>
      </c>
      <c r="D59" s="7" t="str">
        <f>A8</f>
        <v>LIVE overnights / Site closed</v>
      </c>
      <c r="E59" s="29">
        <f t="shared" si="6"/>
        <v>23.5</v>
      </c>
      <c r="F59" s="5">
        <f t="shared" si="9"/>
        <v>0</v>
      </c>
      <c r="G59" s="5">
        <f t="shared" si="1"/>
        <v>1</v>
      </c>
      <c r="H59" s="5">
        <f t="shared" si="2"/>
        <v>0</v>
      </c>
      <c r="I59" s="15">
        <f t="shared" si="4"/>
        <v>444</v>
      </c>
    </row>
    <row r="60" spans="1:9" x14ac:dyDescent="0.2">
      <c r="A60" s="35">
        <v>45111</v>
      </c>
      <c r="B60" s="28">
        <f t="shared" si="8"/>
        <v>0</v>
      </c>
      <c r="C60" s="28">
        <v>0.5</v>
      </c>
      <c r="D60" s="7" t="s">
        <v>10</v>
      </c>
      <c r="E60" s="29">
        <f t="shared" si="6"/>
        <v>12</v>
      </c>
      <c r="F60" s="5">
        <f t="shared" si="9"/>
        <v>0</v>
      </c>
      <c r="G60" s="5">
        <f t="shared" si="1"/>
        <v>1</v>
      </c>
      <c r="H60" s="5">
        <f t="shared" si="2"/>
        <v>0</v>
      </c>
      <c r="I60" s="15">
        <f t="shared" si="4"/>
        <v>231.25</v>
      </c>
    </row>
    <row r="61" spans="1:9" ht="17" customHeight="1" x14ac:dyDescent="0.2">
      <c r="A61" s="36"/>
      <c r="B61" s="28">
        <f t="shared" si="8"/>
        <v>0.5</v>
      </c>
      <c r="C61" s="28">
        <v>0.75</v>
      </c>
      <c r="D61" s="7" t="str">
        <f>A$5</f>
        <v>LIVE daytimes</v>
      </c>
      <c r="E61" s="29">
        <f t="shared" si="6"/>
        <v>6</v>
      </c>
      <c r="F61" s="5">
        <f t="shared" si="9"/>
        <v>1</v>
      </c>
      <c r="G61" s="5">
        <f t="shared" si="1"/>
        <v>7</v>
      </c>
      <c r="H61" s="5">
        <f t="shared" si="2"/>
        <v>2</v>
      </c>
      <c r="I61" s="15">
        <f t="shared" si="4"/>
        <v>1209</v>
      </c>
    </row>
    <row r="62" spans="1:9" x14ac:dyDescent="0.2">
      <c r="A62" s="37"/>
      <c r="B62" s="28">
        <f t="shared" si="8"/>
        <v>0.75</v>
      </c>
      <c r="C62" s="28">
        <v>2.0833333333333332E-2</v>
      </c>
      <c r="D62" s="7" t="str">
        <f>A$7</f>
        <v>LIVE evenings</v>
      </c>
      <c r="E62" s="29">
        <f t="shared" si="6"/>
        <v>6.5000000000000009</v>
      </c>
      <c r="F62" s="5">
        <f t="shared" si="9"/>
        <v>1</v>
      </c>
      <c r="G62" s="5">
        <f t="shared" si="1"/>
        <v>10</v>
      </c>
      <c r="H62" s="5">
        <f t="shared" si="2"/>
        <v>4</v>
      </c>
      <c r="I62" s="15">
        <f t="shared" si="4"/>
        <v>1935.5000000000002</v>
      </c>
    </row>
    <row r="63" spans="1:9" x14ac:dyDescent="0.2">
      <c r="A63" s="35">
        <v>45112</v>
      </c>
      <c r="B63" s="28">
        <f t="shared" si="8"/>
        <v>2.0833333333333332E-2</v>
      </c>
      <c r="C63" s="28">
        <v>0.5</v>
      </c>
      <c r="D63" s="7" t="str">
        <f>A$8</f>
        <v>LIVE overnights / Site closed</v>
      </c>
      <c r="E63" s="29">
        <f t="shared" si="6"/>
        <v>11.5</v>
      </c>
      <c r="F63" s="5">
        <f t="shared" si="9"/>
        <v>0</v>
      </c>
      <c r="G63" s="5">
        <f t="shared" si="1"/>
        <v>1</v>
      </c>
      <c r="H63" s="5">
        <f t="shared" si="2"/>
        <v>0</v>
      </c>
      <c r="I63" s="15">
        <f t="shared" si="4"/>
        <v>222</v>
      </c>
    </row>
    <row r="64" spans="1:9" x14ac:dyDescent="0.2">
      <c r="A64" s="36"/>
      <c r="B64" s="28">
        <f t="shared" si="8"/>
        <v>0.5</v>
      </c>
      <c r="C64" s="28">
        <v>0.75</v>
      </c>
      <c r="D64" s="7" t="str">
        <f>A$5</f>
        <v>LIVE daytimes</v>
      </c>
      <c r="E64" s="29">
        <f t="shared" si="6"/>
        <v>6</v>
      </c>
      <c r="F64" s="5">
        <f t="shared" si="9"/>
        <v>1</v>
      </c>
      <c r="G64" s="5">
        <f t="shared" si="1"/>
        <v>7</v>
      </c>
      <c r="H64" s="5">
        <f t="shared" si="2"/>
        <v>2</v>
      </c>
      <c r="I64" s="15">
        <f t="shared" si="4"/>
        <v>1209</v>
      </c>
    </row>
    <row r="65" spans="1:9" x14ac:dyDescent="0.2">
      <c r="A65" s="37"/>
      <c r="B65" s="28">
        <f t="shared" si="8"/>
        <v>0.75</v>
      </c>
      <c r="C65" s="28">
        <v>2.0833333333333332E-2</v>
      </c>
      <c r="D65" s="7" t="str">
        <f>A$7</f>
        <v>LIVE evenings</v>
      </c>
      <c r="E65" s="29">
        <f t="shared" si="6"/>
        <v>6.5000000000000009</v>
      </c>
      <c r="F65" s="5">
        <f t="shared" si="9"/>
        <v>1</v>
      </c>
      <c r="G65" s="5">
        <f t="shared" si="1"/>
        <v>10</v>
      </c>
      <c r="H65" s="5">
        <f t="shared" si="2"/>
        <v>4</v>
      </c>
      <c r="I65" s="15">
        <f t="shared" si="4"/>
        <v>1935.5000000000002</v>
      </c>
    </row>
    <row r="66" spans="1:9" ht="15" customHeight="1" x14ac:dyDescent="0.2">
      <c r="A66" s="35">
        <v>45113</v>
      </c>
      <c r="B66" s="28">
        <f t="shared" si="8"/>
        <v>2.0833333333333332E-2</v>
      </c>
      <c r="C66" s="28">
        <v>0.5</v>
      </c>
      <c r="D66" s="7" t="str">
        <f>A$8</f>
        <v>LIVE overnights / Site closed</v>
      </c>
      <c r="E66" s="29">
        <f t="shared" si="6"/>
        <v>11.5</v>
      </c>
      <c r="F66" s="5">
        <f t="shared" si="9"/>
        <v>0</v>
      </c>
      <c r="G66" s="5">
        <f t="shared" si="1"/>
        <v>1</v>
      </c>
      <c r="H66" s="5">
        <f t="shared" si="2"/>
        <v>0</v>
      </c>
      <c r="I66" s="15">
        <f t="shared" si="4"/>
        <v>222</v>
      </c>
    </row>
    <row r="67" spans="1:9" x14ac:dyDescent="0.2">
      <c r="A67" s="36"/>
      <c r="B67" s="28">
        <f t="shared" si="8"/>
        <v>0.5</v>
      </c>
      <c r="C67" s="28">
        <v>0.75</v>
      </c>
      <c r="D67" s="7" t="str">
        <f>A$5</f>
        <v>LIVE daytimes</v>
      </c>
      <c r="E67" s="29">
        <f t="shared" si="6"/>
        <v>6</v>
      </c>
      <c r="F67" s="5">
        <f t="shared" si="9"/>
        <v>1</v>
      </c>
      <c r="G67" s="5">
        <f t="shared" si="1"/>
        <v>7</v>
      </c>
      <c r="H67" s="5">
        <f t="shared" si="2"/>
        <v>2</v>
      </c>
      <c r="I67" s="15">
        <f t="shared" si="4"/>
        <v>1209</v>
      </c>
    </row>
    <row r="68" spans="1:9" x14ac:dyDescent="0.2">
      <c r="A68" s="37"/>
      <c r="B68" s="28">
        <f t="shared" si="8"/>
        <v>0.75</v>
      </c>
      <c r="C68" s="28">
        <v>6.25E-2</v>
      </c>
      <c r="D68" s="7" t="str">
        <f>A$7</f>
        <v>LIVE evenings</v>
      </c>
      <c r="E68" s="29">
        <f t="shared" si="6"/>
        <v>7.5</v>
      </c>
      <c r="F68" s="5">
        <f t="shared" si="9"/>
        <v>1</v>
      </c>
      <c r="G68" s="5">
        <f t="shared" si="1"/>
        <v>10</v>
      </c>
      <c r="H68" s="5">
        <f t="shared" si="2"/>
        <v>4</v>
      </c>
      <c r="I68" s="15">
        <f t="shared" si="4"/>
        <v>2212</v>
      </c>
    </row>
    <row r="69" spans="1:9" x14ac:dyDescent="0.2">
      <c r="A69" s="35">
        <v>45114</v>
      </c>
      <c r="B69" s="28">
        <f t="shared" si="8"/>
        <v>6.25E-2</v>
      </c>
      <c r="C69" s="28">
        <v>0.5</v>
      </c>
      <c r="D69" s="7" t="str">
        <f>A$8</f>
        <v>LIVE overnights / Site closed</v>
      </c>
      <c r="E69" s="29">
        <f t="shared" si="6"/>
        <v>10.5</v>
      </c>
      <c r="F69" s="5">
        <f t="shared" si="9"/>
        <v>0</v>
      </c>
      <c r="G69" s="5">
        <f t="shared" si="1"/>
        <v>1</v>
      </c>
      <c r="H69" s="5">
        <f t="shared" si="2"/>
        <v>0</v>
      </c>
      <c r="I69" s="15">
        <f t="shared" si="4"/>
        <v>203.5</v>
      </c>
    </row>
    <row r="70" spans="1:9" x14ac:dyDescent="0.2">
      <c r="A70" s="36"/>
      <c r="B70" s="28">
        <f t="shared" si="8"/>
        <v>0.5</v>
      </c>
      <c r="C70" s="28">
        <v>0.75</v>
      </c>
      <c r="D70" s="7" t="str">
        <f>A$5</f>
        <v>LIVE daytimes</v>
      </c>
      <c r="E70" s="29">
        <f t="shared" si="6"/>
        <v>6</v>
      </c>
      <c r="F70" s="5">
        <f t="shared" si="9"/>
        <v>1</v>
      </c>
      <c r="G70" s="5">
        <f t="shared" si="1"/>
        <v>7</v>
      </c>
      <c r="H70" s="5">
        <f t="shared" si="2"/>
        <v>2</v>
      </c>
      <c r="I70" s="15">
        <f t="shared" si="4"/>
        <v>1209</v>
      </c>
    </row>
    <row r="71" spans="1:9" x14ac:dyDescent="0.2">
      <c r="A71" s="37"/>
      <c r="B71" s="28">
        <f t="shared" si="8"/>
        <v>0.75</v>
      </c>
      <c r="C71" s="28">
        <v>0.10416666666666667</v>
      </c>
      <c r="D71" s="7" t="str">
        <f>A$7</f>
        <v>LIVE evenings</v>
      </c>
      <c r="E71" s="29">
        <f t="shared" si="6"/>
        <v>8.5</v>
      </c>
      <c r="F71" s="5">
        <f t="shared" si="9"/>
        <v>1</v>
      </c>
      <c r="G71" s="5">
        <f t="shared" si="1"/>
        <v>10</v>
      </c>
      <c r="H71" s="5">
        <f t="shared" si="2"/>
        <v>4</v>
      </c>
      <c r="I71" s="15">
        <f t="shared" si="4"/>
        <v>2488.5</v>
      </c>
    </row>
    <row r="72" spans="1:9" x14ac:dyDescent="0.2">
      <c r="A72" s="35">
        <v>45115</v>
      </c>
      <c r="B72" s="28">
        <f t="shared" si="8"/>
        <v>0.10416666666666667</v>
      </c>
      <c r="C72" s="28">
        <v>0.41666666666666669</v>
      </c>
      <c r="D72" s="7" t="str">
        <f>A$8</f>
        <v>LIVE overnights / Site closed</v>
      </c>
      <c r="E72" s="29">
        <f t="shared" si="6"/>
        <v>7.5</v>
      </c>
      <c r="F72" s="5">
        <f t="shared" si="9"/>
        <v>0</v>
      </c>
      <c r="G72" s="5">
        <f t="shared" si="1"/>
        <v>1</v>
      </c>
      <c r="H72" s="5">
        <f t="shared" si="2"/>
        <v>0</v>
      </c>
      <c r="I72" s="15">
        <f t="shared" si="4"/>
        <v>148</v>
      </c>
    </row>
    <row r="73" spans="1:9" ht="15" customHeight="1" x14ac:dyDescent="0.2">
      <c r="A73" s="36"/>
      <c r="B73" s="28">
        <f t="shared" si="8"/>
        <v>0.41666666666666669</v>
      </c>
      <c r="C73" s="28">
        <v>0.75</v>
      </c>
      <c r="D73" s="7" t="s">
        <v>28</v>
      </c>
      <c r="E73" s="29">
        <f t="shared" si="6"/>
        <v>8</v>
      </c>
      <c r="F73" s="5">
        <f t="shared" si="9"/>
        <v>1</v>
      </c>
      <c r="G73" s="5">
        <f t="shared" si="1"/>
        <v>8</v>
      </c>
      <c r="H73" s="5">
        <f t="shared" si="2"/>
        <v>2</v>
      </c>
      <c r="I73" s="15">
        <f t="shared" si="4"/>
        <v>1738.25</v>
      </c>
    </row>
    <row r="74" spans="1:9" ht="15" customHeight="1" x14ac:dyDescent="0.2">
      <c r="A74" s="37"/>
      <c r="B74" s="28">
        <f t="shared" si="8"/>
        <v>0.75</v>
      </c>
      <c r="C74" s="28">
        <v>0.10416666666666667</v>
      </c>
      <c r="D74" s="7" t="str">
        <f>A$7</f>
        <v>LIVE evenings</v>
      </c>
      <c r="E74" s="29">
        <f t="shared" si="6"/>
        <v>8.5</v>
      </c>
      <c r="F74" s="5">
        <f t="shared" si="9"/>
        <v>1</v>
      </c>
      <c r="G74" s="5">
        <f t="shared" si="1"/>
        <v>10</v>
      </c>
      <c r="H74" s="5">
        <f t="shared" si="2"/>
        <v>4</v>
      </c>
      <c r="I74" s="15">
        <f t="shared" si="4"/>
        <v>2488.5</v>
      </c>
    </row>
    <row r="75" spans="1:9" ht="15" customHeight="1" x14ac:dyDescent="0.2">
      <c r="A75" s="35">
        <v>45116</v>
      </c>
      <c r="B75" s="28">
        <f t="shared" si="8"/>
        <v>0.10416666666666667</v>
      </c>
      <c r="C75" s="28">
        <v>0.41666666666666669</v>
      </c>
      <c r="D75" s="7" t="str">
        <f>A$8</f>
        <v>LIVE overnights / Site closed</v>
      </c>
      <c r="E75" s="29">
        <f t="shared" si="6"/>
        <v>7.5</v>
      </c>
      <c r="F75" s="5">
        <f t="shared" si="9"/>
        <v>0</v>
      </c>
      <c r="G75" s="5">
        <f t="shared" si="1"/>
        <v>1</v>
      </c>
      <c r="H75" s="5">
        <f t="shared" si="2"/>
        <v>0</v>
      </c>
      <c r="I75" s="15">
        <f t="shared" si="4"/>
        <v>148</v>
      </c>
    </row>
    <row r="76" spans="1:9" x14ac:dyDescent="0.2">
      <c r="A76" s="36"/>
      <c r="B76" s="28">
        <f t="shared" si="8"/>
        <v>0.41666666666666669</v>
      </c>
      <c r="C76" s="28">
        <v>0.75</v>
      </c>
      <c r="D76" s="7" t="s">
        <v>28</v>
      </c>
      <c r="E76" s="29">
        <f t="shared" si="6"/>
        <v>8</v>
      </c>
      <c r="F76" s="5">
        <f t="shared" si="9"/>
        <v>1</v>
      </c>
      <c r="G76" s="5">
        <f t="shared" si="1"/>
        <v>8</v>
      </c>
      <c r="H76" s="5">
        <f t="shared" si="2"/>
        <v>2</v>
      </c>
      <c r="I76" s="15">
        <f t="shared" si="4"/>
        <v>1738.25</v>
      </c>
    </row>
    <row r="77" spans="1:9" x14ac:dyDescent="0.2">
      <c r="A77" s="37"/>
      <c r="B77" s="28">
        <f t="shared" si="8"/>
        <v>0.75</v>
      </c>
      <c r="C77" s="28">
        <v>2.0833333333333332E-2</v>
      </c>
      <c r="D77" s="7" t="str">
        <f>A$7</f>
        <v>LIVE evenings</v>
      </c>
      <c r="E77" s="29">
        <f t="shared" si="6"/>
        <v>6.5000000000000009</v>
      </c>
      <c r="F77" s="5">
        <f t="shared" si="9"/>
        <v>1</v>
      </c>
      <c r="G77" s="5">
        <f t="shared" si="1"/>
        <v>10</v>
      </c>
      <c r="H77" s="5">
        <f t="shared" si="2"/>
        <v>4</v>
      </c>
      <c r="I77" s="15">
        <f t="shared" si="4"/>
        <v>1935.5000000000002</v>
      </c>
    </row>
    <row r="78" spans="1:9" x14ac:dyDescent="0.2">
      <c r="A78" s="7">
        <v>45117</v>
      </c>
      <c r="B78" s="28">
        <f t="shared" si="8"/>
        <v>2.0833333333333332E-2</v>
      </c>
      <c r="C78" s="28">
        <v>0</v>
      </c>
      <c r="D78" s="7" t="str">
        <f>A$8</f>
        <v>LIVE overnights / Site closed</v>
      </c>
      <c r="E78" s="29">
        <f t="shared" si="6"/>
        <v>23.5</v>
      </c>
      <c r="F78" s="5">
        <f t="shared" si="9"/>
        <v>0</v>
      </c>
      <c r="G78" s="5">
        <f t="shared" si="1"/>
        <v>1</v>
      </c>
      <c r="H78" s="5">
        <f t="shared" si="2"/>
        <v>0</v>
      </c>
      <c r="I78" s="15">
        <f t="shared" si="4"/>
        <v>444</v>
      </c>
    </row>
    <row r="79" spans="1:9" x14ac:dyDescent="0.2">
      <c r="A79" s="35">
        <v>45118</v>
      </c>
      <c r="B79" s="28">
        <f t="shared" si="8"/>
        <v>0</v>
      </c>
      <c r="C79" s="28">
        <v>0.5</v>
      </c>
      <c r="D79" s="7" t="s">
        <v>10</v>
      </c>
      <c r="E79" s="29">
        <f t="shared" si="6"/>
        <v>12</v>
      </c>
      <c r="F79" s="5">
        <f t="shared" si="9"/>
        <v>0</v>
      </c>
      <c r="G79" s="5">
        <f t="shared" ref="G79:G106" si="10">IF($D79=$A$2,C$2,IF($D79=$A$3,C$3,IF($D79=$A$5,C$5,IF($D79=$A$7,C$7,IF($D79=$A$8,C$8,IF($D79=$A$6,C$6,IF($D79=$A$4,C$4,"FALSE")))))))</f>
        <v>1</v>
      </c>
      <c r="H79" s="5">
        <f t="shared" ref="H79:H106" si="11">IF($D79=$A$2,D$2,IF($D79=$A$3,D$3,IF($D79=$A$5,D$5,IF($D79=$A$7,D$7,IF($D79=$A$8,D$8,IF($D79=$A$6,D$6,IF($D79=$A$4,D$4,"FALSE")))))))</f>
        <v>0</v>
      </c>
      <c r="I79" s="15">
        <f t="shared" si="4"/>
        <v>231.25</v>
      </c>
    </row>
    <row r="80" spans="1:9" x14ac:dyDescent="0.2">
      <c r="A80" s="36"/>
      <c r="B80" s="28">
        <f t="shared" si="8"/>
        <v>0.5</v>
      </c>
      <c r="C80" s="28">
        <v>0.75</v>
      </c>
      <c r="D80" s="7" t="str">
        <f>A$5</f>
        <v>LIVE daytimes</v>
      </c>
      <c r="E80" s="29">
        <f t="shared" si="6"/>
        <v>6</v>
      </c>
      <c r="F80" s="5">
        <f t="shared" si="9"/>
        <v>1</v>
      </c>
      <c r="G80" s="5">
        <f t="shared" si="10"/>
        <v>7</v>
      </c>
      <c r="H80" s="5">
        <f t="shared" si="11"/>
        <v>2</v>
      </c>
      <c r="I80" s="15">
        <f t="shared" ref="I80:I106" si="12">(F80*(E80+0.5)*$B$10)+(G80*(E80+0.5)*$B$11)+(H80*(E80+0.5)*$B$12)</f>
        <v>1209</v>
      </c>
    </row>
    <row r="81" spans="1:9" x14ac:dyDescent="0.2">
      <c r="A81" s="37"/>
      <c r="B81" s="28">
        <f t="shared" si="8"/>
        <v>0.75</v>
      </c>
      <c r="C81" s="28">
        <v>2.0833333333333332E-2</v>
      </c>
      <c r="D81" s="7" t="str">
        <f>A$7</f>
        <v>LIVE evenings</v>
      </c>
      <c r="E81" s="29">
        <f t="shared" si="6"/>
        <v>6.5000000000000009</v>
      </c>
      <c r="F81" s="5">
        <f t="shared" si="9"/>
        <v>1</v>
      </c>
      <c r="G81" s="5">
        <f t="shared" si="10"/>
        <v>10</v>
      </c>
      <c r="H81" s="5">
        <f t="shared" si="11"/>
        <v>4</v>
      </c>
      <c r="I81" s="15">
        <f t="shared" si="12"/>
        <v>1935.5000000000002</v>
      </c>
    </row>
    <row r="82" spans="1:9" x14ac:dyDescent="0.2">
      <c r="A82" s="35">
        <v>45119</v>
      </c>
      <c r="B82" s="28">
        <f t="shared" ref="B82:B106" si="13">C81</f>
        <v>2.0833333333333332E-2</v>
      </c>
      <c r="C82" s="28">
        <v>0.5</v>
      </c>
      <c r="D82" s="7" t="str">
        <f>A$8</f>
        <v>LIVE overnights / Site closed</v>
      </c>
      <c r="E82" s="29">
        <f t="shared" si="6"/>
        <v>11.5</v>
      </c>
      <c r="F82" s="5">
        <f t="shared" si="9"/>
        <v>0</v>
      </c>
      <c r="G82" s="5">
        <f t="shared" si="10"/>
        <v>1</v>
      </c>
      <c r="H82" s="5">
        <f t="shared" si="11"/>
        <v>0</v>
      </c>
      <c r="I82" s="15">
        <f t="shared" si="12"/>
        <v>222</v>
      </c>
    </row>
    <row r="83" spans="1:9" x14ac:dyDescent="0.2">
      <c r="A83" s="36"/>
      <c r="B83" s="28">
        <f t="shared" si="13"/>
        <v>0.5</v>
      </c>
      <c r="C83" s="28">
        <v>0.75</v>
      </c>
      <c r="D83" s="7" t="str">
        <f>A$5</f>
        <v>LIVE daytimes</v>
      </c>
      <c r="E83" s="29">
        <f t="shared" ref="E83:E106" si="14">(C83-B83+(C83&lt;B83))*24</f>
        <v>6</v>
      </c>
      <c r="F83" s="5">
        <f t="shared" si="9"/>
        <v>1</v>
      </c>
      <c r="G83" s="5">
        <f t="shared" si="10"/>
        <v>7</v>
      </c>
      <c r="H83" s="5">
        <f t="shared" si="11"/>
        <v>2</v>
      </c>
      <c r="I83" s="15">
        <f t="shared" si="12"/>
        <v>1209</v>
      </c>
    </row>
    <row r="84" spans="1:9" x14ac:dyDescent="0.2">
      <c r="A84" s="37"/>
      <c r="B84" s="28">
        <f t="shared" si="13"/>
        <v>0.75</v>
      </c>
      <c r="C84" s="28">
        <v>2.0833333333333332E-2</v>
      </c>
      <c r="D84" s="7" t="str">
        <f>A$7</f>
        <v>LIVE evenings</v>
      </c>
      <c r="E84" s="29">
        <f t="shared" si="14"/>
        <v>6.5000000000000009</v>
      </c>
      <c r="F84" s="5">
        <f t="shared" si="9"/>
        <v>1</v>
      </c>
      <c r="G84" s="5">
        <f t="shared" si="10"/>
        <v>10</v>
      </c>
      <c r="H84" s="5">
        <f t="shared" si="11"/>
        <v>4</v>
      </c>
      <c r="I84" s="15">
        <f t="shared" si="12"/>
        <v>1935.5000000000002</v>
      </c>
    </row>
    <row r="85" spans="1:9" x14ac:dyDescent="0.2">
      <c r="A85" s="35">
        <v>45120</v>
      </c>
      <c r="B85" s="28">
        <f t="shared" si="13"/>
        <v>2.0833333333333332E-2</v>
      </c>
      <c r="C85" s="28">
        <v>0.5</v>
      </c>
      <c r="D85" s="7" t="str">
        <f>A$8</f>
        <v>LIVE overnights / Site closed</v>
      </c>
      <c r="E85" s="29">
        <f t="shared" si="14"/>
        <v>11.5</v>
      </c>
      <c r="F85" s="5">
        <f t="shared" si="9"/>
        <v>0</v>
      </c>
      <c r="G85" s="5">
        <f t="shared" si="10"/>
        <v>1</v>
      </c>
      <c r="H85" s="5">
        <f t="shared" si="11"/>
        <v>0</v>
      </c>
      <c r="I85" s="15">
        <f t="shared" si="12"/>
        <v>222</v>
      </c>
    </row>
    <row r="86" spans="1:9" x14ac:dyDescent="0.2">
      <c r="A86" s="36"/>
      <c r="B86" s="28">
        <f t="shared" si="13"/>
        <v>0.5</v>
      </c>
      <c r="C86" s="28">
        <v>0.75</v>
      </c>
      <c r="D86" s="7" t="str">
        <f>A$5</f>
        <v>LIVE daytimes</v>
      </c>
      <c r="E86" s="29">
        <f t="shared" si="14"/>
        <v>6</v>
      </c>
      <c r="F86" s="5">
        <f t="shared" si="9"/>
        <v>1</v>
      </c>
      <c r="G86" s="5">
        <f t="shared" si="10"/>
        <v>7</v>
      </c>
      <c r="H86" s="5">
        <f t="shared" si="11"/>
        <v>2</v>
      </c>
      <c r="I86" s="15">
        <f t="shared" si="12"/>
        <v>1209</v>
      </c>
    </row>
    <row r="87" spans="1:9" x14ac:dyDescent="0.2">
      <c r="A87" s="37"/>
      <c r="B87" s="28">
        <f t="shared" si="13"/>
        <v>0.75</v>
      </c>
      <c r="C87" s="28">
        <v>6.25E-2</v>
      </c>
      <c r="D87" s="7" t="str">
        <f>A$7</f>
        <v>LIVE evenings</v>
      </c>
      <c r="E87" s="29">
        <f t="shared" si="14"/>
        <v>7.5</v>
      </c>
      <c r="F87" s="5">
        <f t="shared" si="9"/>
        <v>1</v>
      </c>
      <c r="G87" s="5">
        <f t="shared" si="10"/>
        <v>10</v>
      </c>
      <c r="H87" s="5">
        <f t="shared" si="11"/>
        <v>4</v>
      </c>
      <c r="I87" s="15">
        <f t="shared" si="12"/>
        <v>2212</v>
      </c>
    </row>
    <row r="88" spans="1:9" x14ac:dyDescent="0.2">
      <c r="A88" s="35">
        <v>45121</v>
      </c>
      <c r="B88" s="28">
        <f t="shared" si="13"/>
        <v>6.25E-2</v>
      </c>
      <c r="C88" s="28">
        <v>0.5</v>
      </c>
      <c r="D88" s="7" t="str">
        <f>A$8</f>
        <v>LIVE overnights / Site closed</v>
      </c>
      <c r="E88" s="29">
        <f t="shared" si="14"/>
        <v>10.5</v>
      </c>
      <c r="F88" s="5">
        <f t="shared" si="9"/>
        <v>0</v>
      </c>
      <c r="G88" s="5">
        <f t="shared" si="10"/>
        <v>1</v>
      </c>
      <c r="H88" s="5">
        <f t="shared" si="11"/>
        <v>0</v>
      </c>
      <c r="I88" s="15">
        <f t="shared" si="12"/>
        <v>203.5</v>
      </c>
    </row>
    <row r="89" spans="1:9" x14ac:dyDescent="0.2">
      <c r="A89" s="36"/>
      <c r="B89" s="28">
        <f t="shared" si="13"/>
        <v>0.5</v>
      </c>
      <c r="C89" s="28">
        <v>0.75</v>
      </c>
      <c r="D89" s="7" t="str">
        <f>A$5</f>
        <v>LIVE daytimes</v>
      </c>
      <c r="E89" s="29">
        <f t="shared" si="14"/>
        <v>6</v>
      </c>
      <c r="F89" s="5">
        <f t="shared" si="9"/>
        <v>1</v>
      </c>
      <c r="G89" s="5">
        <f t="shared" si="10"/>
        <v>7</v>
      </c>
      <c r="H89" s="5">
        <f t="shared" si="11"/>
        <v>2</v>
      </c>
      <c r="I89" s="15">
        <f t="shared" si="12"/>
        <v>1209</v>
      </c>
    </row>
    <row r="90" spans="1:9" x14ac:dyDescent="0.2">
      <c r="A90" s="37"/>
      <c r="B90" s="28">
        <f t="shared" si="13"/>
        <v>0.75</v>
      </c>
      <c r="C90" s="28">
        <v>0.10416666666666667</v>
      </c>
      <c r="D90" s="7" t="str">
        <f>A$7</f>
        <v>LIVE evenings</v>
      </c>
      <c r="E90" s="29">
        <f t="shared" si="14"/>
        <v>8.5</v>
      </c>
      <c r="F90" s="5">
        <f t="shared" si="9"/>
        <v>1</v>
      </c>
      <c r="G90" s="5">
        <f t="shared" si="10"/>
        <v>10</v>
      </c>
      <c r="H90" s="5">
        <f t="shared" si="11"/>
        <v>4</v>
      </c>
      <c r="I90" s="15">
        <f t="shared" si="12"/>
        <v>2488.5</v>
      </c>
    </row>
    <row r="91" spans="1:9" x14ac:dyDescent="0.2">
      <c r="A91" s="35">
        <v>45122</v>
      </c>
      <c r="B91" s="28">
        <f t="shared" si="13"/>
        <v>0.10416666666666667</v>
      </c>
      <c r="C91" s="28">
        <v>0.41666666666666669</v>
      </c>
      <c r="D91" s="7" t="str">
        <f>A$8</f>
        <v>LIVE overnights / Site closed</v>
      </c>
      <c r="E91" s="29">
        <f t="shared" si="14"/>
        <v>7.5</v>
      </c>
      <c r="F91" s="5">
        <f t="shared" si="9"/>
        <v>0</v>
      </c>
      <c r="G91" s="5">
        <f t="shared" si="10"/>
        <v>1</v>
      </c>
      <c r="H91" s="5">
        <f t="shared" si="11"/>
        <v>0</v>
      </c>
      <c r="I91" s="15">
        <f t="shared" si="12"/>
        <v>148</v>
      </c>
    </row>
    <row r="92" spans="1:9" x14ac:dyDescent="0.2">
      <c r="A92" s="36"/>
      <c r="B92" s="28">
        <f t="shared" si="13"/>
        <v>0.41666666666666669</v>
      </c>
      <c r="C92" s="28">
        <v>0.75</v>
      </c>
      <c r="D92" s="7" t="s">
        <v>28</v>
      </c>
      <c r="E92" s="29">
        <f t="shared" si="14"/>
        <v>8</v>
      </c>
      <c r="F92" s="5">
        <f t="shared" si="9"/>
        <v>1</v>
      </c>
      <c r="G92" s="5">
        <f t="shared" si="10"/>
        <v>8</v>
      </c>
      <c r="H92" s="5">
        <f t="shared" si="11"/>
        <v>2</v>
      </c>
      <c r="I92" s="15">
        <f t="shared" si="12"/>
        <v>1738.25</v>
      </c>
    </row>
    <row r="93" spans="1:9" x14ac:dyDescent="0.2">
      <c r="A93" s="37"/>
      <c r="B93" s="28">
        <f t="shared" si="13"/>
        <v>0.75</v>
      </c>
      <c r="C93" s="28">
        <v>0.10416666666666667</v>
      </c>
      <c r="D93" s="7" t="str">
        <f>A$7</f>
        <v>LIVE evenings</v>
      </c>
      <c r="E93" s="29">
        <f t="shared" si="14"/>
        <v>8.5</v>
      </c>
      <c r="F93" s="5">
        <f t="shared" si="9"/>
        <v>1</v>
      </c>
      <c r="G93" s="5">
        <f t="shared" si="10"/>
        <v>10</v>
      </c>
      <c r="H93" s="5">
        <f t="shared" si="11"/>
        <v>4</v>
      </c>
      <c r="I93" s="15">
        <f t="shared" si="12"/>
        <v>2488.5</v>
      </c>
    </row>
    <row r="94" spans="1:9" x14ac:dyDescent="0.2">
      <c r="A94" s="35">
        <v>45123</v>
      </c>
      <c r="B94" s="28">
        <f t="shared" si="13"/>
        <v>0.10416666666666667</v>
      </c>
      <c r="C94" s="28">
        <v>0.41666666666666669</v>
      </c>
      <c r="D94" s="7" t="str">
        <f>A$8</f>
        <v>LIVE overnights / Site closed</v>
      </c>
      <c r="E94" s="29">
        <f t="shared" si="14"/>
        <v>7.5</v>
      </c>
      <c r="F94" s="5">
        <f t="shared" si="9"/>
        <v>0</v>
      </c>
      <c r="G94" s="5">
        <f t="shared" si="10"/>
        <v>1</v>
      </c>
      <c r="H94" s="5">
        <f t="shared" si="11"/>
        <v>0</v>
      </c>
      <c r="I94" s="15">
        <f t="shared" si="12"/>
        <v>148</v>
      </c>
    </row>
    <row r="95" spans="1:9" x14ac:dyDescent="0.2">
      <c r="A95" s="36"/>
      <c r="B95" s="28">
        <f t="shared" si="13"/>
        <v>0.41666666666666669</v>
      </c>
      <c r="C95" s="28">
        <v>0.75</v>
      </c>
      <c r="D95" s="7" t="s">
        <v>28</v>
      </c>
      <c r="E95" s="29">
        <f t="shared" si="14"/>
        <v>8</v>
      </c>
      <c r="F95" s="5">
        <f t="shared" si="9"/>
        <v>1</v>
      </c>
      <c r="G95" s="5">
        <f t="shared" si="10"/>
        <v>8</v>
      </c>
      <c r="H95" s="5">
        <f t="shared" si="11"/>
        <v>2</v>
      </c>
      <c r="I95" s="15">
        <f t="shared" si="12"/>
        <v>1738.25</v>
      </c>
    </row>
    <row r="96" spans="1:9" x14ac:dyDescent="0.2">
      <c r="A96" s="37"/>
      <c r="B96" s="28">
        <f t="shared" si="13"/>
        <v>0.75</v>
      </c>
      <c r="C96" s="28">
        <v>2.0833333333333332E-2</v>
      </c>
      <c r="D96" s="7" t="str">
        <f>A$7</f>
        <v>LIVE evenings</v>
      </c>
      <c r="E96" s="29">
        <f t="shared" si="14"/>
        <v>6.5000000000000009</v>
      </c>
      <c r="F96" s="5">
        <f t="shared" si="9"/>
        <v>1</v>
      </c>
      <c r="G96" s="5">
        <f t="shared" si="10"/>
        <v>10</v>
      </c>
      <c r="H96" s="5">
        <f t="shared" si="11"/>
        <v>4</v>
      </c>
      <c r="I96" s="15">
        <f t="shared" si="12"/>
        <v>1935.5000000000002</v>
      </c>
    </row>
    <row r="97" spans="1:9" x14ac:dyDescent="0.2">
      <c r="A97" s="35">
        <v>45124</v>
      </c>
      <c r="B97" s="28">
        <f t="shared" si="13"/>
        <v>2.0833333333333332E-2</v>
      </c>
      <c r="C97" s="28">
        <v>0.33333333333333331</v>
      </c>
      <c r="D97" s="7" t="str">
        <f>A$8</f>
        <v>LIVE overnights / Site closed</v>
      </c>
      <c r="E97" s="29">
        <f t="shared" si="14"/>
        <v>7.5</v>
      </c>
      <c r="F97" s="5">
        <f t="shared" si="9"/>
        <v>0</v>
      </c>
      <c r="G97" s="5">
        <f t="shared" si="10"/>
        <v>1</v>
      </c>
      <c r="H97" s="5">
        <f t="shared" si="11"/>
        <v>0</v>
      </c>
      <c r="I97" s="15">
        <f t="shared" si="12"/>
        <v>148</v>
      </c>
    </row>
    <row r="98" spans="1:9" x14ac:dyDescent="0.2">
      <c r="A98" s="36"/>
      <c r="B98" s="28">
        <f t="shared" si="13"/>
        <v>0.33333333333333331</v>
      </c>
      <c r="C98" s="28">
        <v>0.83333333333333337</v>
      </c>
      <c r="D98" s="7" t="str">
        <f>A$2</f>
        <v>BUILD daytimes</v>
      </c>
      <c r="E98" s="29">
        <f t="shared" si="14"/>
        <v>12</v>
      </c>
      <c r="F98" s="5">
        <f t="shared" si="9"/>
        <v>0</v>
      </c>
      <c r="G98" s="5">
        <f t="shared" si="10"/>
        <v>2</v>
      </c>
      <c r="H98" s="5">
        <f t="shared" si="11"/>
        <v>0</v>
      </c>
      <c r="I98" s="15">
        <f t="shared" si="12"/>
        <v>462.5</v>
      </c>
    </row>
    <row r="99" spans="1:9" x14ac:dyDescent="0.2">
      <c r="A99" s="37"/>
      <c r="B99" s="28">
        <f t="shared" si="13"/>
        <v>0.83333333333333337</v>
      </c>
      <c r="C99" s="28">
        <v>0.33333333333333331</v>
      </c>
      <c r="D99" s="7" t="str">
        <f>A$3</f>
        <v>BUILD overnights</v>
      </c>
      <c r="E99" s="29">
        <f t="shared" si="14"/>
        <v>12</v>
      </c>
      <c r="F99" s="5">
        <f t="shared" si="9"/>
        <v>0</v>
      </c>
      <c r="G99" s="5">
        <f t="shared" si="10"/>
        <v>1</v>
      </c>
      <c r="H99" s="5">
        <f t="shared" si="11"/>
        <v>0</v>
      </c>
      <c r="I99" s="15">
        <f t="shared" si="12"/>
        <v>231.25</v>
      </c>
    </row>
    <row r="100" spans="1:9" x14ac:dyDescent="0.2">
      <c r="A100" s="31">
        <v>45125</v>
      </c>
      <c r="B100" s="28">
        <f t="shared" si="13"/>
        <v>0.33333333333333331</v>
      </c>
      <c r="C100" s="28">
        <v>0.83333333333333337</v>
      </c>
      <c r="D100" s="7" t="str">
        <f>A$2</f>
        <v>BUILD daytimes</v>
      </c>
      <c r="E100" s="29">
        <f t="shared" si="14"/>
        <v>12</v>
      </c>
      <c r="F100" s="5">
        <f t="shared" si="9"/>
        <v>0</v>
      </c>
      <c r="G100" s="5">
        <f t="shared" si="10"/>
        <v>2</v>
      </c>
      <c r="H100" s="5">
        <f t="shared" si="11"/>
        <v>0</v>
      </c>
      <c r="I100" s="15">
        <f t="shared" si="12"/>
        <v>462.5</v>
      </c>
    </row>
    <row r="101" spans="1:9" x14ac:dyDescent="0.2">
      <c r="A101" s="32"/>
      <c r="B101" s="28">
        <f t="shared" si="13"/>
        <v>0.83333333333333337</v>
      </c>
      <c r="C101" s="28">
        <v>0.33333333333333331</v>
      </c>
      <c r="D101" s="7" t="str">
        <f>A$3</f>
        <v>BUILD overnights</v>
      </c>
      <c r="E101" s="29">
        <f t="shared" si="14"/>
        <v>12</v>
      </c>
      <c r="F101" s="5">
        <f t="shared" si="9"/>
        <v>0</v>
      </c>
      <c r="G101" s="5">
        <f t="shared" si="10"/>
        <v>1</v>
      </c>
      <c r="H101" s="5">
        <f t="shared" si="11"/>
        <v>0</v>
      </c>
      <c r="I101" s="15">
        <f t="shared" si="12"/>
        <v>231.25</v>
      </c>
    </row>
    <row r="102" spans="1:9" x14ac:dyDescent="0.2">
      <c r="A102" s="31">
        <v>45126</v>
      </c>
      <c r="B102" s="28">
        <f t="shared" si="13"/>
        <v>0.33333333333333331</v>
      </c>
      <c r="C102" s="28">
        <v>0.83333333333333337</v>
      </c>
      <c r="D102" s="7" t="str">
        <f>A$2</f>
        <v>BUILD daytimes</v>
      </c>
      <c r="E102" s="29">
        <f t="shared" si="14"/>
        <v>12</v>
      </c>
      <c r="F102" s="5">
        <f t="shared" si="9"/>
        <v>0</v>
      </c>
      <c r="G102" s="5">
        <f t="shared" si="10"/>
        <v>2</v>
      </c>
      <c r="H102" s="5">
        <f t="shared" si="11"/>
        <v>0</v>
      </c>
      <c r="I102" s="15">
        <f t="shared" si="12"/>
        <v>462.5</v>
      </c>
    </row>
    <row r="103" spans="1:9" x14ac:dyDescent="0.2">
      <c r="A103" s="32"/>
      <c r="B103" s="28">
        <f t="shared" si="13"/>
        <v>0.83333333333333337</v>
      </c>
      <c r="C103" s="28">
        <v>0.33333333333333331</v>
      </c>
      <c r="D103" s="7" t="str">
        <f>A$3</f>
        <v>BUILD overnights</v>
      </c>
      <c r="E103" s="29">
        <f t="shared" si="14"/>
        <v>12</v>
      </c>
      <c r="F103" s="5">
        <f t="shared" si="9"/>
        <v>0</v>
      </c>
      <c r="G103" s="5">
        <f t="shared" si="10"/>
        <v>1</v>
      </c>
      <c r="H103" s="5">
        <f t="shared" si="11"/>
        <v>0</v>
      </c>
      <c r="I103" s="15">
        <f t="shared" si="12"/>
        <v>231.25</v>
      </c>
    </row>
    <row r="104" spans="1:9" x14ac:dyDescent="0.2">
      <c r="A104" s="31">
        <v>45127</v>
      </c>
      <c r="B104" s="28">
        <f t="shared" si="13"/>
        <v>0.33333333333333331</v>
      </c>
      <c r="C104" s="28">
        <v>0.83333333333333337</v>
      </c>
      <c r="D104" s="7" t="str">
        <f>A$2</f>
        <v>BUILD daytimes</v>
      </c>
      <c r="E104" s="29">
        <f t="shared" si="14"/>
        <v>12</v>
      </c>
      <c r="F104" s="5">
        <f t="shared" si="9"/>
        <v>0</v>
      </c>
      <c r="G104" s="5">
        <f t="shared" si="10"/>
        <v>2</v>
      </c>
      <c r="H104" s="5">
        <f t="shared" si="11"/>
        <v>0</v>
      </c>
      <c r="I104" s="15">
        <f t="shared" si="12"/>
        <v>462.5</v>
      </c>
    </row>
    <row r="105" spans="1:9" x14ac:dyDescent="0.2">
      <c r="A105" s="32"/>
      <c r="B105" s="28">
        <f t="shared" si="13"/>
        <v>0.83333333333333337</v>
      </c>
      <c r="C105" s="28">
        <v>0.33333333333333331</v>
      </c>
      <c r="D105" s="7" t="str">
        <f>A$3</f>
        <v>BUILD overnights</v>
      </c>
      <c r="E105" s="29">
        <f t="shared" si="14"/>
        <v>12</v>
      </c>
      <c r="F105" s="5">
        <f t="shared" si="9"/>
        <v>0</v>
      </c>
      <c r="G105" s="5">
        <f t="shared" si="10"/>
        <v>1</v>
      </c>
      <c r="H105" s="5">
        <f t="shared" si="11"/>
        <v>0</v>
      </c>
      <c r="I105" s="15">
        <f t="shared" si="12"/>
        <v>231.25</v>
      </c>
    </row>
    <row r="106" spans="1:9" x14ac:dyDescent="0.2">
      <c r="A106" s="7">
        <v>45128</v>
      </c>
      <c r="B106" s="28">
        <f t="shared" si="13"/>
        <v>0.33333333333333331</v>
      </c>
      <c r="C106" s="28">
        <v>0.83333333333333337</v>
      </c>
      <c r="D106" s="7" t="str">
        <f>A$2</f>
        <v>BUILD daytimes</v>
      </c>
      <c r="E106" s="29">
        <f t="shared" si="14"/>
        <v>12</v>
      </c>
      <c r="F106" s="5">
        <f t="shared" si="9"/>
        <v>0</v>
      </c>
      <c r="G106" s="5">
        <f t="shared" si="10"/>
        <v>2</v>
      </c>
      <c r="H106" s="5">
        <f t="shared" si="11"/>
        <v>0</v>
      </c>
      <c r="I106" s="15">
        <f t="shared" si="12"/>
        <v>462.5</v>
      </c>
    </row>
    <row r="107" spans="1:9" ht="17" thickBot="1" x14ac:dyDescent="0.25">
      <c r="I107" s="19"/>
    </row>
    <row r="108" spans="1:9" ht="17" thickTop="1" x14ac:dyDescent="0.2">
      <c r="A108" s="1">
        <v>39</v>
      </c>
      <c r="B108" s="1" t="s">
        <v>26</v>
      </c>
      <c r="E108" s="12">
        <f>SUM(E15:E107)</f>
        <v>924</v>
      </c>
      <c r="I108" s="18">
        <f>SUM(I17:I107)</f>
        <v>74903.5</v>
      </c>
    </row>
    <row r="109" spans="1:9" x14ac:dyDescent="0.2">
      <c r="A109" s="1">
        <f>(37*24)+(1*16)+(1*20)</f>
        <v>924</v>
      </c>
      <c r="B109" s="1" t="s">
        <v>27</v>
      </c>
      <c r="E109" s="12"/>
    </row>
    <row r="110" spans="1:9" x14ac:dyDescent="0.2">
      <c r="I110" s="38"/>
    </row>
    <row r="111" spans="1:9" x14ac:dyDescent="0.2">
      <c r="I111" s="39"/>
    </row>
    <row r="112" spans="1:9" x14ac:dyDescent="0.2">
      <c r="I112" s="38"/>
    </row>
    <row r="113" spans="9:9" x14ac:dyDescent="0.2">
      <c r="I113" s="39"/>
    </row>
    <row r="114" spans="9:9" x14ac:dyDescent="0.2">
      <c r="I114" s="39"/>
    </row>
    <row r="115" spans="9:9" x14ac:dyDescent="0.2">
      <c r="I115" s="39"/>
    </row>
  </sheetData>
  <autoFilter ref="A14:I106" xr:uid="{C1EFCDA0-D279-F143-8967-8E79B1ACBC91}"/>
  <mergeCells count="34">
    <mergeCell ref="A104:A105"/>
    <mergeCell ref="A26:A28"/>
    <mergeCell ref="A40:A42"/>
    <mergeCell ref="A88:A90"/>
    <mergeCell ref="A91:A93"/>
    <mergeCell ref="A94:A96"/>
    <mergeCell ref="A97:A99"/>
    <mergeCell ref="A100:A101"/>
    <mergeCell ref="A102:A103"/>
    <mergeCell ref="A69:A71"/>
    <mergeCell ref="A72:A74"/>
    <mergeCell ref="A75:A77"/>
    <mergeCell ref="A79:A81"/>
    <mergeCell ref="A82:A84"/>
    <mergeCell ref="A85:A87"/>
    <mergeCell ref="A50:A52"/>
    <mergeCell ref="A53:A55"/>
    <mergeCell ref="A56:A58"/>
    <mergeCell ref="A60:A62"/>
    <mergeCell ref="A63:A65"/>
    <mergeCell ref="A66:A68"/>
    <mergeCell ref="A43:A44"/>
    <mergeCell ref="A45:A47"/>
    <mergeCell ref="A48:A49"/>
    <mergeCell ref="A29:A30"/>
    <mergeCell ref="A31:A32"/>
    <mergeCell ref="A33:A34"/>
    <mergeCell ref="A35:A36"/>
    <mergeCell ref="A37:A38"/>
    <mergeCell ref="A15:A16"/>
    <mergeCell ref="A17:A18"/>
    <mergeCell ref="A19:A20"/>
    <mergeCell ref="A21:A22"/>
    <mergeCell ref="A23:A24"/>
  </mergeCells>
  <conditionalFormatting sqref="E14:E106">
    <cfRule type="cellIs" dxfId="3" priority="6" operator="lessThan">
      <formula>5</formula>
    </cfRule>
  </conditionalFormatting>
  <conditionalFormatting sqref="E108">
    <cfRule type="cellIs" dxfId="2" priority="5" operator="equal">
      <formula>$A$109</formula>
    </cfRule>
  </conditionalFormatting>
  <conditionalFormatting sqref="A109">
    <cfRule type="cellIs" dxfId="1" priority="1" operator="equal">
      <formula>$E$108</formula>
    </cfRule>
    <cfRule type="cellIs" dxfId="0" priority="3" operator="equal">
      <formula>$E$108</formula>
    </cfRule>
  </conditionalFormatting>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27A23-6335-B74E-B50A-DBFF4EC8CB5C}">
  <dimension ref="P2:Q4"/>
  <sheetViews>
    <sheetView zoomScaleNormal="100" workbookViewId="0">
      <selection activeCell="Q4" sqref="Q4"/>
    </sheetView>
  </sheetViews>
  <sheetFormatPr baseColWidth="10" defaultRowHeight="16" x14ac:dyDescent="0.2"/>
  <cols>
    <col min="16" max="16" width="15.6640625" customWidth="1"/>
    <col min="17" max="17" width="17" customWidth="1"/>
    <col min="18" max="18" width="16.33203125" customWidth="1"/>
  </cols>
  <sheetData>
    <row r="2" spans="16:17" x14ac:dyDescent="0.2">
      <c r="P2" s="22" t="s">
        <v>9</v>
      </c>
      <c r="Q2" s="2">
        <v>0</v>
      </c>
    </row>
    <row r="3" spans="16:17" x14ac:dyDescent="0.2">
      <c r="P3" s="22" t="s">
        <v>3</v>
      </c>
      <c r="Q3" s="2">
        <v>2</v>
      </c>
    </row>
    <row r="4" spans="16:17" x14ac:dyDescent="0.2">
      <c r="P4" s="23" t="s">
        <v>4</v>
      </c>
      <c r="Q4" s="2">
        <v>0</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E8398-732B-2041-AC94-5782F3696B21}">
  <dimension ref="P2:Q4"/>
  <sheetViews>
    <sheetView zoomScaleNormal="100" workbookViewId="0">
      <selection activeCell="P2" sqref="P2"/>
    </sheetView>
  </sheetViews>
  <sheetFormatPr baseColWidth="10" defaultRowHeight="16" x14ac:dyDescent="0.2"/>
  <cols>
    <col min="16" max="16" width="16.5" customWidth="1"/>
  </cols>
  <sheetData>
    <row r="2" spans="16:17" x14ac:dyDescent="0.2">
      <c r="P2" s="22" t="s">
        <v>9</v>
      </c>
      <c r="Q2" s="2">
        <v>0</v>
      </c>
    </row>
    <row r="3" spans="16:17" x14ac:dyDescent="0.2">
      <c r="P3" s="22" t="s">
        <v>3</v>
      </c>
      <c r="Q3" s="2">
        <v>1</v>
      </c>
    </row>
    <row r="4" spans="16:17" x14ac:dyDescent="0.2">
      <c r="P4" s="23" t="s">
        <v>4</v>
      </c>
      <c r="Q4" s="2">
        <v>0</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1DBDA-BBD9-0E49-8566-4FCA17C1399B}">
  <dimension ref="P2:Q6"/>
  <sheetViews>
    <sheetView workbookViewId="0">
      <selection activeCell="P22" sqref="P22"/>
    </sheetView>
  </sheetViews>
  <sheetFormatPr baseColWidth="10" defaultRowHeight="16" x14ac:dyDescent="0.2"/>
  <cols>
    <col min="16" max="16" width="14.33203125" bestFit="1" customWidth="1"/>
  </cols>
  <sheetData>
    <row r="2" spans="16:17" x14ac:dyDescent="0.2">
      <c r="P2" s="26" t="s">
        <v>9</v>
      </c>
      <c r="Q2" s="3">
        <v>1</v>
      </c>
    </row>
    <row r="3" spans="16:17" x14ac:dyDescent="0.2">
      <c r="P3" s="24" t="s">
        <v>3</v>
      </c>
      <c r="Q3" s="4">
        <v>2</v>
      </c>
    </row>
    <row r="4" spans="16:17" x14ac:dyDescent="0.2">
      <c r="P4" s="25" t="s">
        <v>4</v>
      </c>
      <c r="Q4" s="4">
        <v>1</v>
      </c>
    </row>
    <row r="6" spans="16:17" x14ac:dyDescent="0.2">
      <c r="P6" s="20" t="s">
        <v>20</v>
      </c>
      <c r="Q6">
        <f>SUM(Q2:Q5)</f>
        <v>4</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189F9-CA8A-3943-B040-EEB343396C16}">
  <dimension ref="P2:Q6"/>
  <sheetViews>
    <sheetView workbookViewId="0">
      <selection activeCell="Q4" sqref="Q4"/>
    </sheetView>
  </sheetViews>
  <sheetFormatPr baseColWidth="10" defaultRowHeight="16" x14ac:dyDescent="0.2"/>
  <cols>
    <col min="16" max="16" width="14.33203125" bestFit="1" customWidth="1"/>
  </cols>
  <sheetData>
    <row r="2" spans="16:17" x14ac:dyDescent="0.2">
      <c r="P2" s="26" t="s">
        <v>9</v>
      </c>
      <c r="Q2" s="3">
        <v>1</v>
      </c>
    </row>
    <row r="3" spans="16:17" x14ac:dyDescent="0.2">
      <c r="P3" s="24" t="s">
        <v>3</v>
      </c>
      <c r="Q3" s="4">
        <v>7</v>
      </c>
    </row>
    <row r="4" spans="16:17" x14ac:dyDescent="0.2">
      <c r="P4" s="25" t="s">
        <v>4</v>
      </c>
      <c r="Q4" s="4">
        <v>2</v>
      </c>
    </row>
    <row r="6" spans="16:17" x14ac:dyDescent="0.2">
      <c r="P6" s="20" t="s">
        <v>20</v>
      </c>
      <c r="Q6">
        <f>SUM(Q2:Q5)</f>
        <v>10</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F5D02-FCF1-554A-8F7C-DE50B546E760}">
  <dimension ref="P2:Q6"/>
  <sheetViews>
    <sheetView workbookViewId="0">
      <selection activeCell="Q4" sqref="Q4"/>
    </sheetView>
  </sheetViews>
  <sheetFormatPr baseColWidth="10" defaultRowHeight="16" x14ac:dyDescent="0.2"/>
  <cols>
    <col min="16" max="16" width="14.33203125" bestFit="1" customWidth="1"/>
  </cols>
  <sheetData>
    <row r="2" spans="16:17" x14ac:dyDescent="0.2">
      <c r="P2" s="26" t="s">
        <v>9</v>
      </c>
      <c r="Q2" s="3">
        <v>1</v>
      </c>
    </row>
    <row r="3" spans="16:17" x14ac:dyDescent="0.2">
      <c r="P3" s="24" t="s">
        <v>3</v>
      </c>
      <c r="Q3" s="4">
        <v>8</v>
      </c>
    </row>
    <row r="4" spans="16:17" x14ac:dyDescent="0.2">
      <c r="P4" s="25" t="s">
        <v>4</v>
      </c>
      <c r="Q4" s="4">
        <v>2</v>
      </c>
    </row>
    <row r="6" spans="16:17" x14ac:dyDescent="0.2">
      <c r="P6" s="20" t="s">
        <v>20</v>
      </c>
      <c r="Q6">
        <f>SUM(Q2:Q5)</f>
        <v>11</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DDB09-9AC9-F240-85DF-FE610A771C19}">
  <dimension ref="P2:Q6"/>
  <sheetViews>
    <sheetView workbookViewId="0">
      <selection activeCell="J50" sqref="J50"/>
    </sheetView>
  </sheetViews>
  <sheetFormatPr baseColWidth="10" defaultRowHeight="16" x14ac:dyDescent="0.2"/>
  <cols>
    <col min="16" max="16" width="15" customWidth="1"/>
  </cols>
  <sheetData>
    <row r="2" spans="16:17" x14ac:dyDescent="0.2">
      <c r="P2" s="26" t="s">
        <v>9</v>
      </c>
      <c r="Q2" s="3">
        <v>1</v>
      </c>
    </row>
    <row r="3" spans="16:17" x14ac:dyDescent="0.2">
      <c r="P3" s="24" t="s">
        <v>3</v>
      </c>
      <c r="Q3" s="4">
        <v>10</v>
      </c>
    </row>
    <row r="4" spans="16:17" x14ac:dyDescent="0.2">
      <c r="P4" s="25" t="s">
        <v>4</v>
      </c>
      <c r="Q4" s="4">
        <v>4</v>
      </c>
    </row>
    <row r="6" spans="16:17" x14ac:dyDescent="0.2">
      <c r="P6" s="20" t="s">
        <v>20</v>
      </c>
      <c r="Q6">
        <f>SUM(Q2:Q5)</f>
        <v>15</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CE87F-50E8-9348-99C2-333D3BF957C3}">
  <dimension ref="P2:Q4"/>
  <sheetViews>
    <sheetView workbookViewId="0">
      <selection activeCell="Q5" sqref="Q5"/>
    </sheetView>
  </sheetViews>
  <sheetFormatPr baseColWidth="10" defaultRowHeight="16" x14ac:dyDescent="0.2"/>
  <cols>
    <col min="16" max="16" width="13.83203125" customWidth="1"/>
  </cols>
  <sheetData>
    <row r="2" spans="16:17" x14ac:dyDescent="0.2">
      <c r="P2" s="22" t="s">
        <v>9</v>
      </c>
      <c r="Q2" s="2">
        <v>0</v>
      </c>
    </row>
    <row r="3" spans="16:17" x14ac:dyDescent="0.2">
      <c r="P3" s="22" t="s">
        <v>3</v>
      </c>
      <c r="Q3" s="2">
        <v>1</v>
      </c>
    </row>
    <row r="4" spans="16:17" x14ac:dyDescent="0.2">
      <c r="P4" s="23" t="s">
        <v>4</v>
      </c>
      <c r="Q4" s="2">
        <v>0</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Schedule</vt:lpstr>
      <vt:lpstr>BUILD daytimes</vt:lpstr>
      <vt:lpstr>BUILD overnights</vt:lpstr>
      <vt:lpstr>LIVE early mornings</vt:lpstr>
      <vt:lpstr>LIVE daytimes</vt:lpstr>
      <vt:lpstr>LIVE daytimes (SatSun)</vt:lpstr>
      <vt:lpstr>LIVE evenings</vt:lpstr>
      <vt:lpstr>LIVE overnights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Reynolds</dc:creator>
  <cp:lastModifiedBy>Kate Reynolds</cp:lastModifiedBy>
  <dcterms:created xsi:type="dcterms:W3CDTF">2023-04-11T15:45:37Z</dcterms:created>
  <dcterms:modified xsi:type="dcterms:W3CDTF">2023-05-31T08:32:06Z</dcterms:modified>
</cp:coreProperties>
</file>