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K:\Real Estate Advisory\DJD\Specials\JC Team Workspace\Projects\Eastlands Strategic Planning\5 OVG - Conditions\Batch 4 - 9b\post submission\"/>
    </mc:Choice>
  </mc:AlternateContent>
  <xr:revisionPtr revIDLastSave="0" documentId="8_{0AF78405-E75E-41B6-9123-697465FC3AF0}" xr6:coauthVersionLast="45" xr6:coauthVersionMax="45" xr10:uidLastSave="{00000000-0000-0000-0000-000000000000}"/>
  <bookViews>
    <workbookView xWindow="-120" yWindow="-16320" windowWidth="29040" windowHeight="15840" xr2:uid="{00000000-000D-0000-FFFF-FFFF00000000}"/>
  </bookViews>
  <sheets>
    <sheet name="Baseline Readings"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H58" i="2" l="1"/>
  <c r="HH55" i="2"/>
  <c r="HH52" i="2"/>
  <c r="HH49" i="2"/>
  <c r="HH46" i="2"/>
  <c r="HH43" i="2"/>
  <c r="HH40" i="2"/>
  <c r="HD40" i="2" l="1"/>
  <c r="HF58" i="2"/>
  <c r="HD58" i="2"/>
  <c r="HN58" i="2" s="1"/>
  <c r="HF55" i="2"/>
  <c r="HN55" i="2" s="1"/>
  <c r="HD55" i="2"/>
  <c r="HF52" i="2"/>
  <c r="HD52" i="2"/>
  <c r="HN52" i="2" s="1"/>
  <c r="HF49" i="2"/>
  <c r="HD49" i="2"/>
  <c r="HN49" i="2" s="1"/>
  <c r="HF46" i="2"/>
  <c r="HD46" i="2"/>
  <c r="HF43" i="2"/>
  <c r="HD43" i="2"/>
  <c r="HN43" i="2" s="1"/>
  <c r="HF40" i="2"/>
  <c r="HN46" i="2" l="1"/>
  <c r="HN40" i="2"/>
  <c r="HN60" i="2"/>
  <c r="GZ58" i="2"/>
  <c r="GX58" i="2"/>
  <c r="GZ55" i="2"/>
  <c r="GX55" i="2"/>
  <c r="GZ52" i="2"/>
  <c r="GX52" i="2"/>
  <c r="GZ49" i="2"/>
  <c r="GX49" i="2"/>
  <c r="GZ46" i="2"/>
  <c r="GX46" i="2"/>
  <c r="GZ43" i="2"/>
  <c r="GX43" i="2"/>
  <c r="GZ40" i="2"/>
  <c r="GX40" i="2"/>
  <c r="GV58" i="2" l="1"/>
  <c r="GV55" i="2"/>
  <c r="GV52" i="2"/>
  <c r="GV49" i="2"/>
  <c r="GV46" i="2"/>
  <c r="GV43" i="2"/>
  <c r="GV40" i="2"/>
  <c r="GT58" i="2" l="1"/>
  <c r="GR58" i="2"/>
  <c r="HB58" i="2" s="1"/>
  <c r="GT55" i="2"/>
  <c r="HB55" i="2" s="1"/>
  <c r="GR55" i="2"/>
  <c r="GT52" i="2"/>
  <c r="GR52" i="2"/>
  <c r="GT49" i="2"/>
  <c r="HB49" i="2" s="1"/>
  <c r="GR49" i="2"/>
  <c r="GT46" i="2"/>
  <c r="GR46" i="2"/>
  <c r="HB46" i="2" s="1"/>
  <c r="GT43" i="2"/>
  <c r="GR43" i="2"/>
  <c r="HB43" i="2" s="1"/>
  <c r="GT40" i="2"/>
  <c r="GR40" i="2"/>
  <c r="HB52" i="2" l="1"/>
  <c r="HB40" i="2"/>
  <c r="HB60" i="2" s="1"/>
  <c r="GN58" i="2"/>
  <c r="GN55" i="2"/>
  <c r="GN52" i="2"/>
  <c r="GN49" i="2"/>
  <c r="GN46" i="2"/>
  <c r="GN43" i="2"/>
  <c r="GN40" i="2"/>
  <c r="GL58" i="2" l="1"/>
  <c r="GJ58" i="2"/>
  <c r="GL55" i="2"/>
  <c r="GJ55" i="2"/>
  <c r="GL52" i="2"/>
  <c r="GJ52" i="2"/>
  <c r="GL49" i="2"/>
  <c r="GJ49" i="2"/>
  <c r="GL46" i="2"/>
  <c r="GJ46" i="2"/>
  <c r="GL43" i="2"/>
  <c r="GJ43" i="2"/>
  <c r="GL40" i="2"/>
  <c r="GJ40" i="2"/>
  <c r="GH58" i="2" l="1"/>
  <c r="GH55" i="2"/>
  <c r="GH52" i="2"/>
  <c r="GH49" i="2"/>
  <c r="GH46" i="2"/>
  <c r="GH43" i="2"/>
  <c r="GH40" i="2"/>
  <c r="GP46" i="2" l="1"/>
  <c r="GF58" i="2"/>
  <c r="GP58" i="2" s="1"/>
  <c r="GF55" i="2"/>
  <c r="GP55" i="2" s="1"/>
  <c r="GF52" i="2"/>
  <c r="GP52" i="2" s="1"/>
  <c r="GF49" i="2"/>
  <c r="GP49" i="2" s="1"/>
  <c r="GF46" i="2"/>
  <c r="GF43" i="2"/>
  <c r="GP43" i="2" s="1"/>
  <c r="GF40" i="2"/>
  <c r="GP40" i="2" s="1"/>
  <c r="GB58" i="2"/>
  <c r="GB55" i="2"/>
  <c r="GB52" i="2"/>
  <c r="GB49" i="2"/>
  <c r="GB46" i="2"/>
  <c r="GB43" i="2"/>
  <c r="GB40" i="2"/>
  <c r="FZ58" i="2"/>
  <c r="FZ55" i="2"/>
  <c r="FZ52" i="2"/>
  <c r="FZ49" i="2"/>
  <c r="FZ46" i="2"/>
  <c r="FZ43" i="2"/>
  <c r="FZ40" i="2"/>
  <c r="GP60" i="2" l="1"/>
  <c r="FV58" i="2"/>
  <c r="FX58" i="2"/>
  <c r="FX55" i="2"/>
  <c r="FX52" i="2"/>
  <c r="FV52" i="2"/>
  <c r="FX49" i="2"/>
  <c r="FX46" i="2"/>
  <c r="FX43" i="2"/>
  <c r="FX40" i="2"/>
  <c r="FV55" i="2" l="1"/>
  <c r="FV49" i="2"/>
  <c r="FV46" i="2"/>
  <c r="FV43" i="2"/>
  <c r="FV40" i="2"/>
  <c r="FV34" i="2"/>
  <c r="FT58" i="2"/>
  <c r="GD58" i="2" s="1"/>
  <c r="FT55" i="2"/>
  <c r="FT52" i="2"/>
  <c r="GD52" i="2" s="1"/>
  <c r="FT49" i="2"/>
  <c r="GD49" i="2" s="1"/>
  <c r="FT46" i="2"/>
  <c r="GD46" i="2" s="1"/>
  <c r="FT43" i="2"/>
  <c r="GD43" i="2" s="1"/>
  <c r="FT40" i="2"/>
  <c r="GD40" i="2" s="1"/>
  <c r="GD55" i="2" l="1"/>
  <c r="GD60" i="2" s="1"/>
  <c r="FT34" i="2"/>
  <c r="GD34" i="2" s="1"/>
  <c r="FQ58" i="2" l="1"/>
  <c r="FQ55" i="2"/>
  <c r="FQ52" i="2"/>
  <c r="FQ49" i="2"/>
  <c r="FQ46" i="2"/>
  <c r="FQ43" i="2"/>
  <c r="FQ40" i="2"/>
  <c r="FQ34" i="2"/>
  <c r="FP46" i="2"/>
  <c r="FP43" i="2"/>
  <c r="FP40" i="2"/>
  <c r="FP34" i="2"/>
  <c r="FO58" i="2"/>
  <c r="FO55" i="2"/>
  <c r="FO52" i="2"/>
  <c r="FO49" i="2"/>
  <c r="FO46" i="2"/>
  <c r="FO43" i="2"/>
  <c r="FO40" i="2"/>
  <c r="FO34" i="2"/>
  <c r="FN58" i="2"/>
  <c r="FN55" i="2"/>
  <c r="FN52" i="2"/>
  <c r="FN49" i="2"/>
  <c r="FN46" i="2"/>
  <c r="FN43" i="2"/>
  <c r="FN40" i="2"/>
  <c r="FN34" i="2"/>
  <c r="FM58" i="2"/>
  <c r="FM55" i="2"/>
  <c r="FM52" i="2"/>
  <c r="FM49" i="2"/>
  <c r="FM46" i="2"/>
  <c r="FM43" i="2"/>
  <c r="FM40" i="2"/>
  <c r="FM34" i="2"/>
  <c r="FL58" i="2"/>
  <c r="FL55" i="2"/>
  <c r="FL52" i="2"/>
  <c r="FL49" i="2"/>
  <c r="FL46" i="2"/>
  <c r="FL43" i="2"/>
  <c r="FL40" i="2"/>
  <c r="FL34" i="2"/>
  <c r="FJ58" i="2"/>
  <c r="FJ55" i="2"/>
  <c r="FJ52" i="2"/>
  <c r="FJ49" i="2"/>
  <c r="FJ46" i="2"/>
  <c r="FJ43" i="2"/>
  <c r="FJ40" i="2"/>
  <c r="FJ34" i="2"/>
  <c r="FI58" i="2"/>
  <c r="FI55" i="2"/>
  <c r="FI52" i="2"/>
  <c r="FI49" i="2"/>
  <c r="FI46" i="2"/>
  <c r="FI43" i="2"/>
  <c r="FI40" i="2"/>
  <c r="FI34" i="2"/>
  <c r="FH58" i="2"/>
  <c r="FH55" i="2"/>
  <c r="FH52" i="2"/>
  <c r="FH49" i="2"/>
  <c r="FH46" i="2"/>
  <c r="FH43" i="2"/>
  <c r="FH40" i="2"/>
  <c r="FH34" i="2"/>
  <c r="FD58" i="2"/>
  <c r="FD55" i="2"/>
  <c r="FD52" i="2"/>
  <c r="FD49" i="2"/>
  <c r="FD46" i="2"/>
  <c r="FD43" i="2"/>
  <c r="FD40" i="2"/>
  <c r="FD34" i="2"/>
  <c r="FB58" i="2"/>
  <c r="FB55" i="2"/>
  <c r="FB52" i="2"/>
  <c r="FB49" i="2"/>
  <c r="FB46" i="2"/>
  <c r="FB43" i="2"/>
  <c r="FB40" i="2"/>
  <c r="FB34" i="2"/>
  <c r="EZ58" i="2"/>
  <c r="EZ55" i="2"/>
  <c r="EZ52" i="2"/>
  <c r="EZ49" i="2"/>
  <c r="EZ46" i="2"/>
  <c r="EZ43" i="2"/>
  <c r="EZ40" i="2"/>
  <c r="EZ34" i="2"/>
  <c r="EX58" i="2"/>
  <c r="EX55" i="2"/>
  <c r="EX52" i="2"/>
  <c r="EX49" i="2"/>
  <c r="EX46" i="2"/>
  <c r="EX43" i="2"/>
  <c r="EX40" i="2"/>
  <c r="EX34" i="2"/>
  <c r="EV58" i="2"/>
  <c r="EV55" i="2"/>
  <c r="EV52" i="2"/>
  <c r="EV49" i="2"/>
  <c r="EV46" i="2"/>
  <c r="EV43" i="2"/>
  <c r="EV40" i="2"/>
  <c r="EV34" i="2"/>
  <c r="ES58" i="2"/>
  <c r="ES55" i="2"/>
  <c r="ES52" i="2"/>
  <c r="ES49" i="2"/>
  <c r="ES46" i="2"/>
  <c r="ES43" i="2"/>
  <c r="ES40" i="2"/>
  <c r="ES34" i="2"/>
  <c r="EQ58" i="2"/>
  <c r="EQ55" i="2"/>
  <c r="EQ52" i="2"/>
  <c r="EQ49" i="2"/>
  <c r="EQ46" i="2"/>
  <c r="EQ43" i="2"/>
  <c r="EQ40" i="2"/>
  <c r="EQ34" i="2"/>
  <c r="EO58" i="2"/>
  <c r="EO55" i="2"/>
  <c r="EO52" i="2"/>
  <c r="EO49" i="2"/>
  <c r="EO46" i="2"/>
  <c r="EO43" i="2"/>
  <c r="EO40" i="2"/>
  <c r="EO34" i="2"/>
  <c r="EM58" i="2"/>
  <c r="EM55" i="2"/>
  <c r="EM52" i="2"/>
  <c r="EM49" i="2"/>
  <c r="EM46" i="2"/>
  <c r="EM43" i="2"/>
  <c r="EM40" i="2"/>
  <c r="EM34" i="2"/>
  <c r="EK58" i="2"/>
  <c r="EK55" i="2"/>
  <c r="EK52" i="2"/>
  <c r="EK49" i="2"/>
  <c r="EK46" i="2"/>
  <c r="EK43" i="2"/>
  <c r="EK40" i="2"/>
  <c r="EK34" i="2"/>
  <c r="EH58" i="2"/>
  <c r="EH55" i="2"/>
  <c r="EH52" i="2"/>
  <c r="EH49" i="2"/>
  <c r="EH46" i="2"/>
  <c r="EH43" i="2"/>
  <c r="EH40" i="2"/>
  <c r="EH34" i="2"/>
  <c r="EF49" i="2"/>
  <c r="EF52" i="2"/>
  <c r="EF55" i="2"/>
  <c r="EF58" i="2"/>
  <c r="EG58" i="2"/>
  <c r="EG55" i="2"/>
  <c r="EG52" i="2"/>
  <c r="EG49" i="2"/>
  <c r="EG46" i="2"/>
  <c r="EG43" i="2"/>
  <c r="EG40" i="2"/>
  <c r="EG34" i="2"/>
  <c r="EF46" i="2"/>
  <c r="EF43" i="2"/>
  <c r="EF40" i="2"/>
  <c r="EF34" i="2"/>
  <c r="EE55" i="2"/>
  <c r="EE58" i="2"/>
  <c r="EE52" i="2"/>
  <c r="EE49" i="2"/>
  <c r="EE46" i="2"/>
  <c r="EE43" i="2"/>
  <c r="EE40" i="2"/>
  <c r="EE34" i="2"/>
  <c r="ED58" i="2"/>
  <c r="ED55" i="2"/>
  <c r="ED52" i="2"/>
  <c r="ED49" i="2"/>
  <c r="ED46" i="2"/>
  <c r="ED43" i="2"/>
  <c r="ED40" i="2"/>
  <c r="ED37" i="2"/>
  <c r="ED34" i="2"/>
  <c r="EC58" i="2"/>
  <c r="EC55" i="2"/>
  <c r="EC52" i="2"/>
  <c r="EI52" i="2" s="1"/>
  <c r="EC49" i="2"/>
  <c r="EC46" i="2"/>
  <c r="EC43" i="2"/>
  <c r="EC40" i="2"/>
  <c r="EI40" i="2" s="1"/>
  <c r="EC37" i="2"/>
  <c r="EC34" i="2"/>
  <c r="EA58" i="2"/>
  <c r="EA55" i="2"/>
  <c r="EA52" i="2"/>
  <c r="EA49" i="2"/>
  <c r="EA46" i="2"/>
  <c r="EA43" i="2"/>
  <c r="EA40" i="2"/>
  <c r="EA37" i="2"/>
  <c r="EA34" i="2"/>
  <c r="DY58" i="2"/>
  <c r="DY55" i="2"/>
  <c r="DY52" i="2"/>
  <c r="DY49" i="2"/>
  <c r="DY46" i="2"/>
  <c r="DY43" i="2"/>
  <c r="DY40" i="2"/>
  <c r="DY37" i="2"/>
  <c r="DY34" i="2"/>
  <c r="DV58" i="2"/>
  <c r="DV55" i="2"/>
  <c r="DV52" i="2"/>
  <c r="DV49" i="2"/>
  <c r="DV46" i="2"/>
  <c r="DV43" i="2"/>
  <c r="DV40" i="2"/>
  <c r="DV37" i="2"/>
  <c r="DV34" i="2"/>
  <c r="DU58" i="2"/>
  <c r="DU55" i="2"/>
  <c r="DU52" i="2"/>
  <c r="DU49" i="2"/>
  <c r="DU46" i="2"/>
  <c r="DU43" i="2"/>
  <c r="DU40" i="2"/>
  <c r="DU37" i="2"/>
  <c r="DU34" i="2"/>
  <c r="DT58" i="2"/>
  <c r="DT55" i="2"/>
  <c r="DT52" i="2"/>
  <c r="DT49" i="2"/>
  <c r="DT46" i="2"/>
  <c r="DT43" i="2"/>
  <c r="DT40" i="2"/>
  <c r="DT37" i="2"/>
  <c r="DT34" i="2"/>
  <c r="DR58" i="2"/>
  <c r="DR55" i="2"/>
  <c r="DR52" i="2"/>
  <c r="DR49" i="2"/>
  <c r="DR46" i="2"/>
  <c r="DR43" i="2"/>
  <c r="DR40" i="2"/>
  <c r="DR37" i="2"/>
  <c r="DR34" i="2"/>
  <c r="DQ58" i="2"/>
  <c r="DQ55" i="2"/>
  <c r="DQ52" i="2"/>
  <c r="DQ49" i="2"/>
  <c r="DQ46" i="2"/>
  <c r="DQ43" i="2"/>
  <c r="DQ40" i="2"/>
  <c r="DQ37" i="2"/>
  <c r="DQ34" i="2"/>
  <c r="DP58" i="2"/>
  <c r="DP55" i="2"/>
  <c r="DP52" i="2"/>
  <c r="DP49" i="2"/>
  <c r="DP46" i="2"/>
  <c r="DP43" i="2"/>
  <c r="DP40" i="2"/>
  <c r="DP37" i="2"/>
  <c r="DP34" i="2"/>
  <c r="DO58" i="2"/>
  <c r="DO55" i="2"/>
  <c r="DO52" i="2"/>
  <c r="DO49" i="2"/>
  <c r="DO46" i="2"/>
  <c r="DO43" i="2"/>
  <c r="DO40" i="2"/>
  <c r="DO37" i="2"/>
  <c r="DO34" i="2"/>
  <c r="EU34" i="2" l="1"/>
  <c r="EU49" i="2"/>
  <c r="FF34" i="2"/>
  <c r="FF49" i="2"/>
  <c r="FR34" i="2"/>
  <c r="FR49" i="2"/>
  <c r="EI43" i="2"/>
  <c r="EI55" i="2"/>
  <c r="EU40" i="2"/>
  <c r="EU52" i="2"/>
  <c r="FF40" i="2"/>
  <c r="FF52" i="2"/>
  <c r="FR40" i="2"/>
  <c r="FR52" i="2"/>
  <c r="EU43" i="2"/>
  <c r="EU55" i="2"/>
  <c r="FF43" i="2"/>
  <c r="FF55" i="2"/>
  <c r="FR43" i="2"/>
  <c r="FR55" i="2"/>
  <c r="EI37" i="2"/>
  <c r="EI49" i="2"/>
  <c r="EI34" i="2"/>
  <c r="EI46" i="2"/>
  <c r="EI58" i="2"/>
  <c r="EU46" i="2"/>
  <c r="EU58" i="2"/>
  <c r="FF46" i="2"/>
  <c r="FF58" i="2"/>
  <c r="FR46" i="2"/>
  <c r="FR58" i="2"/>
  <c r="EI60" i="2"/>
  <c r="DN58" i="2"/>
  <c r="DX58" i="2" s="1"/>
  <c r="DN55" i="2"/>
  <c r="DX55" i="2" s="1"/>
  <c r="DN52" i="2"/>
  <c r="DX52" i="2" s="1"/>
  <c r="DN49" i="2"/>
  <c r="DX49" i="2" s="1"/>
  <c r="DN46" i="2"/>
  <c r="DX46" i="2" s="1"/>
  <c r="DN43" i="2"/>
  <c r="DX43" i="2" s="1"/>
  <c r="DN40" i="2"/>
  <c r="DX40" i="2" s="1"/>
  <c r="DN37" i="2"/>
  <c r="DX37" i="2" s="1"/>
  <c r="DN34" i="2"/>
  <c r="DX34" i="2" s="1"/>
  <c r="DK58" i="2"/>
  <c r="DK55" i="2"/>
  <c r="DK52" i="2"/>
  <c r="DK49" i="2"/>
  <c r="DK46" i="2"/>
  <c r="DK43" i="2"/>
  <c r="DK40" i="2"/>
  <c r="DK37" i="2"/>
  <c r="DK34" i="2"/>
  <c r="DJ58" i="2"/>
  <c r="DJ55" i="2"/>
  <c r="DJ52" i="2"/>
  <c r="DJ49" i="2"/>
  <c r="DJ46" i="2"/>
  <c r="DJ43" i="2"/>
  <c r="DJ40" i="2"/>
  <c r="DJ37" i="2"/>
  <c r="DJ34" i="2"/>
  <c r="DI58" i="2"/>
  <c r="DI55" i="2"/>
  <c r="DI52" i="2"/>
  <c r="DI49" i="2"/>
  <c r="DI46" i="2"/>
  <c r="DI43" i="2"/>
  <c r="DI40" i="2"/>
  <c r="DI37" i="2"/>
  <c r="DI34" i="2"/>
  <c r="DH58" i="2"/>
  <c r="DH55" i="2"/>
  <c r="DH52" i="2"/>
  <c r="DH49" i="2"/>
  <c r="DH46" i="2"/>
  <c r="DH43" i="2"/>
  <c r="DH40" i="2"/>
  <c r="DH37" i="2"/>
  <c r="DH34" i="2"/>
  <c r="DG58" i="2"/>
  <c r="DG55" i="2"/>
  <c r="DG52" i="2"/>
  <c r="DG49" i="2"/>
  <c r="DG46" i="2"/>
  <c r="DG43" i="2"/>
  <c r="DG40" i="2"/>
  <c r="DG37" i="2"/>
  <c r="DG34" i="2"/>
  <c r="DF58" i="2"/>
  <c r="DF55" i="2"/>
  <c r="DF52" i="2"/>
  <c r="DF49" i="2"/>
  <c r="DF46" i="2"/>
  <c r="DF43" i="2"/>
  <c r="DF40" i="2"/>
  <c r="DF37" i="2"/>
  <c r="DF34" i="2"/>
  <c r="DE58" i="2"/>
  <c r="DE55" i="2"/>
  <c r="DE52" i="2"/>
  <c r="DE49" i="2"/>
  <c r="DE46" i="2"/>
  <c r="DE43" i="2"/>
  <c r="DE40" i="2"/>
  <c r="DE37" i="2"/>
  <c r="DE34" i="2"/>
  <c r="DD58" i="2"/>
  <c r="DD55" i="2"/>
  <c r="DD52" i="2"/>
  <c r="DD49" i="2"/>
  <c r="DD46" i="2"/>
  <c r="DD43" i="2"/>
  <c r="DD40" i="2"/>
  <c r="DD37" i="2"/>
  <c r="DD34" i="2"/>
  <c r="DC58" i="2"/>
  <c r="DC55" i="2"/>
  <c r="DC52" i="2"/>
  <c r="DC46" i="2"/>
  <c r="DC49" i="2"/>
  <c r="DC43" i="2"/>
  <c r="DC40" i="2"/>
  <c r="DC37" i="2"/>
  <c r="DC34" i="2"/>
  <c r="DB58" i="2"/>
  <c r="DB55" i="2"/>
  <c r="DB52" i="2"/>
  <c r="DB49" i="2"/>
  <c r="DB46" i="2"/>
  <c r="DB43" i="2"/>
  <c r="DB40" i="2"/>
  <c r="DB37" i="2"/>
  <c r="DB34" i="2"/>
  <c r="CZ58" i="2"/>
  <c r="CZ55" i="2"/>
  <c r="CZ52" i="2"/>
  <c r="CZ49" i="2"/>
  <c r="CZ46" i="2"/>
  <c r="CZ43" i="2"/>
  <c r="CZ40" i="2"/>
  <c r="CZ37" i="2"/>
  <c r="CZ34" i="2"/>
  <c r="CY58" i="2"/>
  <c r="CY55" i="2"/>
  <c r="CY52" i="2"/>
  <c r="CY49" i="2"/>
  <c r="CY46" i="2"/>
  <c r="CY43" i="2"/>
  <c r="CY40" i="2"/>
  <c r="CY37" i="2"/>
  <c r="CY34" i="2"/>
  <c r="CX58" i="2"/>
  <c r="CX55" i="2"/>
  <c r="CX52" i="2"/>
  <c r="CX49" i="2"/>
  <c r="CX46" i="2"/>
  <c r="CX43" i="2"/>
  <c r="CX40" i="2"/>
  <c r="CX37" i="2"/>
  <c r="CX34" i="2"/>
  <c r="CW58" i="2"/>
  <c r="CW55" i="2"/>
  <c r="CW52" i="2"/>
  <c r="CW49" i="2"/>
  <c r="CW46" i="2"/>
  <c r="CW43" i="2"/>
  <c r="CW40" i="2"/>
  <c r="CW37" i="2"/>
  <c r="CW34" i="2"/>
  <c r="CV58" i="2"/>
  <c r="CV55" i="2"/>
  <c r="CV52" i="2"/>
  <c r="CV49" i="2"/>
  <c r="CV46" i="2"/>
  <c r="CV43" i="2"/>
  <c r="CV40" i="2"/>
  <c r="CV37" i="2"/>
  <c r="CV34" i="2"/>
  <c r="FF60" i="2" l="1"/>
  <c r="EU60" i="2"/>
  <c r="DX60" i="2"/>
  <c r="FR60" i="2"/>
  <c r="DL43" i="2"/>
  <c r="DL55" i="2"/>
  <c r="DL34" i="2"/>
  <c r="DL46" i="2"/>
  <c r="DL58" i="2"/>
  <c r="DL37" i="2"/>
  <c r="DL49" i="2"/>
  <c r="DL40" i="2"/>
  <c r="DL52" i="2"/>
  <c r="CU58" i="2"/>
  <c r="CU55" i="2"/>
  <c r="CU52" i="2"/>
  <c r="CU49" i="2"/>
  <c r="CU46" i="2"/>
  <c r="CU43" i="2"/>
  <c r="CU40" i="2"/>
  <c r="CU37" i="2"/>
  <c r="CU34" i="2"/>
  <c r="DL60" i="2" l="1"/>
  <c r="CT58" i="2"/>
  <c r="CT55" i="2"/>
  <c r="CT52" i="2"/>
  <c r="CT49" i="2"/>
  <c r="CT46" i="2"/>
  <c r="CT43" i="2"/>
  <c r="CT40" i="2"/>
  <c r="CT37" i="2"/>
  <c r="CT34" i="2"/>
  <c r="CS58" i="2" l="1"/>
  <c r="CS55" i="2"/>
  <c r="CS52" i="2"/>
  <c r="CS49" i="2"/>
  <c r="CS46" i="2"/>
  <c r="CS43" i="2"/>
  <c r="CS40" i="2"/>
  <c r="CS37" i="2"/>
  <c r="CS34" i="2"/>
  <c r="CR58" i="2" l="1"/>
  <c r="CR55" i="2"/>
  <c r="CR52" i="2"/>
  <c r="CR49" i="2"/>
  <c r="CR46" i="2"/>
  <c r="CR43" i="2"/>
  <c r="CR40" i="2"/>
  <c r="CR37" i="2"/>
  <c r="CR34" i="2"/>
  <c r="CQ58" i="2" l="1"/>
  <c r="CQ55" i="2"/>
  <c r="CQ52" i="2"/>
  <c r="CQ49" i="2"/>
  <c r="CQ46" i="2"/>
  <c r="CQ43" i="2"/>
  <c r="CQ40" i="2"/>
  <c r="CQ37" i="2"/>
  <c r="CQ34" i="2"/>
  <c r="CN58" i="2" l="1"/>
  <c r="CN55" i="2"/>
  <c r="CN52" i="2"/>
  <c r="CN49" i="2"/>
  <c r="CN46" i="2"/>
  <c r="CN43" i="2"/>
  <c r="CN40" i="2"/>
  <c r="CN37" i="2"/>
  <c r="CN34" i="2"/>
  <c r="CM58" i="2" l="1"/>
  <c r="CM55" i="2"/>
  <c r="CM52" i="2"/>
  <c r="CM49" i="2"/>
  <c r="CM46" i="2"/>
  <c r="CM43" i="2"/>
  <c r="CM40" i="2"/>
  <c r="CM37" i="2"/>
  <c r="CM34" i="2"/>
  <c r="CL58" i="2" l="1"/>
  <c r="CL55" i="2"/>
  <c r="CL52" i="2"/>
  <c r="CL49" i="2"/>
  <c r="CL46" i="2"/>
  <c r="CL43" i="2"/>
  <c r="CL40" i="2"/>
  <c r="CL37" i="2"/>
  <c r="CL34" i="2"/>
  <c r="CK58" i="2"/>
  <c r="CK55" i="2"/>
  <c r="CK52" i="2"/>
  <c r="CK49" i="2"/>
  <c r="CK46" i="2"/>
  <c r="CK43" i="2"/>
  <c r="CK40" i="2"/>
  <c r="CK37" i="2"/>
  <c r="CK34" i="2"/>
  <c r="CJ58" i="2" l="1"/>
  <c r="CJ55" i="2"/>
  <c r="CJ52" i="2"/>
  <c r="CJ49" i="2"/>
  <c r="CJ46" i="2"/>
  <c r="CJ43" i="2"/>
  <c r="CJ40" i="2"/>
  <c r="CJ37" i="2"/>
  <c r="CJ34" i="2"/>
  <c r="CI58" i="2"/>
  <c r="CI55" i="2"/>
  <c r="CI52" i="2"/>
  <c r="CI49" i="2"/>
  <c r="CI46" i="2"/>
  <c r="CI43" i="2"/>
  <c r="CI40" i="2"/>
  <c r="CI37" i="2"/>
  <c r="CI34" i="2"/>
  <c r="CH58" i="2" l="1"/>
  <c r="CH55" i="2"/>
  <c r="CH52" i="2"/>
  <c r="CH49" i="2"/>
  <c r="CH46" i="2"/>
  <c r="CH43" i="2"/>
  <c r="CH40" i="2"/>
  <c r="CH37" i="2"/>
  <c r="CH34" i="2"/>
  <c r="CG58" i="2"/>
  <c r="CG55" i="2"/>
  <c r="CG52" i="2"/>
  <c r="CG49" i="2"/>
  <c r="CG46" i="2"/>
  <c r="CG43" i="2"/>
  <c r="CG40" i="2"/>
  <c r="CG37" i="2"/>
  <c r="CG34" i="2"/>
  <c r="CF58" i="2" l="1"/>
  <c r="CF55" i="2"/>
  <c r="CF52" i="2"/>
  <c r="CF49" i="2"/>
  <c r="CF46" i="2"/>
  <c r="CF43" i="2"/>
  <c r="CF40" i="2"/>
  <c r="CF37" i="2"/>
  <c r="CF34" i="2"/>
  <c r="CE58" i="2"/>
  <c r="CE55" i="2"/>
  <c r="CE52" i="2"/>
  <c r="CE49" i="2"/>
  <c r="CE46" i="2"/>
  <c r="CE43" i="2"/>
  <c r="CE40" i="2"/>
  <c r="CP40" i="2" s="1"/>
  <c r="DA40" i="2" s="1"/>
  <c r="CE37" i="2"/>
  <c r="CE34" i="2"/>
  <c r="CP34" i="2" s="1"/>
  <c r="DA34" i="2" s="1"/>
  <c r="CP43" i="2" l="1"/>
  <c r="DA43" i="2" s="1"/>
  <c r="CP55" i="2"/>
  <c r="DA55" i="2" s="1"/>
  <c r="CP46" i="2"/>
  <c r="DA46" i="2" s="1"/>
  <c r="CP52" i="2"/>
  <c r="DA52" i="2" s="1"/>
  <c r="CP58" i="2"/>
  <c r="DA58" i="2" s="1"/>
  <c r="CP37" i="2"/>
  <c r="DA37" i="2" s="1"/>
  <c r="CP49" i="2"/>
  <c r="DA49" i="2" s="1"/>
  <c r="BX37" i="2"/>
  <c r="BX40" i="2"/>
  <c r="BX43" i="2"/>
  <c r="CC58" i="2"/>
  <c r="CC55" i="2"/>
  <c r="CC52" i="2"/>
  <c r="CC49" i="2"/>
  <c r="CC46" i="2"/>
  <c r="CC43" i="2"/>
  <c r="CC40" i="2"/>
  <c r="CC37" i="2"/>
  <c r="CC34" i="2"/>
  <c r="CB58" i="2"/>
  <c r="CB55" i="2"/>
  <c r="CB52" i="2"/>
  <c r="CB49" i="2"/>
  <c r="CB46" i="2"/>
  <c r="CB43" i="2"/>
  <c r="CB40" i="2"/>
  <c r="CB37" i="2"/>
  <c r="CB34" i="2"/>
  <c r="DA60" i="2" l="1"/>
  <c r="CP60" i="2"/>
  <c r="CA58" i="2"/>
  <c r="CA55" i="2"/>
  <c r="CA52" i="2"/>
  <c r="CA49" i="2"/>
  <c r="CA46" i="2"/>
  <c r="CA43" i="2"/>
  <c r="CA40" i="2"/>
  <c r="CA37" i="2"/>
  <c r="CA34" i="2"/>
  <c r="BZ58" i="2"/>
  <c r="BZ55" i="2"/>
  <c r="BZ52" i="2"/>
  <c r="BZ49" i="2"/>
  <c r="BZ46" i="2"/>
  <c r="BZ43" i="2"/>
  <c r="BZ40" i="2"/>
  <c r="BZ37" i="2"/>
  <c r="BZ34" i="2"/>
  <c r="BX58" i="2" l="1"/>
  <c r="BX55" i="2"/>
  <c r="BX52" i="2"/>
  <c r="BX49" i="2"/>
  <c r="BX46" i="2"/>
  <c r="BX34" i="2"/>
  <c r="BW58" i="2"/>
  <c r="BW55" i="2"/>
  <c r="BW52" i="2"/>
  <c r="BW49" i="2"/>
  <c r="BW46" i="2"/>
  <c r="BW43" i="2"/>
  <c r="BW40" i="2"/>
  <c r="BW37" i="2"/>
  <c r="BW34" i="2"/>
  <c r="BV58" i="2" l="1"/>
  <c r="BU58" i="2"/>
  <c r="BV55" i="2"/>
  <c r="BU55" i="2"/>
  <c r="BV52" i="2"/>
  <c r="BU52" i="2"/>
  <c r="BV49" i="2"/>
  <c r="BU49" i="2"/>
  <c r="BV46" i="2"/>
  <c r="BU46" i="2"/>
  <c r="BV43" i="2"/>
  <c r="BU43" i="2"/>
  <c r="BV40" i="2"/>
  <c r="BU40" i="2"/>
  <c r="BV37" i="2"/>
  <c r="BU37" i="2"/>
  <c r="BV34" i="2"/>
  <c r="BU34" i="2"/>
  <c r="BT58" i="2"/>
  <c r="BS58" i="2"/>
  <c r="BT55" i="2"/>
  <c r="BS55" i="2"/>
  <c r="BT52" i="2"/>
  <c r="BS52" i="2"/>
  <c r="BT49" i="2"/>
  <c r="BS49" i="2"/>
  <c r="BT46" i="2"/>
  <c r="BS46" i="2"/>
  <c r="BT43" i="2"/>
  <c r="BS43" i="2"/>
  <c r="BT40" i="2"/>
  <c r="BS40" i="2"/>
  <c r="BT37" i="2"/>
  <c r="BS37" i="2"/>
  <c r="BT34" i="2"/>
  <c r="BS34" i="2"/>
  <c r="BQ58" i="2"/>
  <c r="BP58" i="2"/>
  <c r="BO58" i="2"/>
  <c r="BN58" i="2"/>
  <c r="BQ55" i="2"/>
  <c r="BP55" i="2"/>
  <c r="BO55" i="2"/>
  <c r="BN55" i="2"/>
  <c r="BP52" i="2"/>
  <c r="BO52" i="2"/>
  <c r="BN52" i="2"/>
  <c r="BQ49" i="2"/>
  <c r="BP49" i="2"/>
  <c r="BO49" i="2"/>
  <c r="BN49" i="2"/>
  <c r="BQ46" i="2"/>
  <c r="BP46" i="2"/>
  <c r="BO46" i="2"/>
  <c r="BN46" i="2"/>
  <c r="BQ43" i="2"/>
  <c r="BP43" i="2"/>
  <c r="BO43" i="2"/>
  <c r="BN43" i="2"/>
  <c r="BQ40" i="2"/>
  <c r="BP40" i="2"/>
  <c r="BO40" i="2"/>
  <c r="BN40" i="2"/>
  <c r="BQ37" i="2"/>
  <c r="BP37" i="2"/>
  <c r="BO37" i="2"/>
  <c r="BN37" i="2"/>
  <c r="BQ34" i="2"/>
  <c r="BP34" i="2"/>
  <c r="BO34" i="2"/>
  <c r="BN34" i="2"/>
  <c r="BL58" i="2"/>
  <c r="BK58" i="2"/>
  <c r="BL55" i="2"/>
  <c r="BK55" i="2"/>
  <c r="BL52" i="2"/>
  <c r="BK52" i="2"/>
  <c r="BL49" i="2"/>
  <c r="BK49" i="2"/>
  <c r="BJ49" i="2"/>
  <c r="BL46" i="2"/>
  <c r="BK46" i="2"/>
  <c r="BL43" i="2"/>
  <c r="BK43" i="2"/>
  <c r="BL40" i="2"/>
  <c r="BK40" i="2"/>
  <c r="BL37" i="2"/>
  <c r="BK37" i="2"/>
  <c r="BL34" i="2"/>
  <c r="BK34" i="2"/>
  <c r="BJ58" i="2"/>
  <c r="BI58" i="2"/>
  <c r="BJ55" i="2"/>
  <c r="BI55" i="2"/>
  <c r="BJ52" i="2"/>
  <c r="BI52" i="2"/>
  <c r="BI49" i="2"/>
  <c r="BJ46" i="2"/>
  <c r="BI46" i="2"/>
  <c r="BJ43" i="2"/>
  <c r="BI43" i="2"/>
  <c r="BJ40" i="2"/>
  <c r="BI40" i="2"/>
  <c r="BJ37" i="2"/>
  <c r="BI37" i="2"/>
  <c r="BJ34" i="2"/>
  <c r="BI34" i="2"/>
  <c r="BH58" i="2"/>
  <c r="BG58" i="2"/>
  <c r="BH55" i="2"/>
  <c r="BG55" i="2"/>
  <c r="BG52" i="2"/>
  <c r="BH49" i="2"/>
  <c r="BG49" i="2"/>
  <c r="BH46" i="2"/>
  <c r="BG46" i="2"/>
  <c r="BH43" i="2"/>
  <c r="BG43" i="2"/>
  <c r="BH40" i="2"/>
  <c r="BG40" i="2"/>
  <c r="BH37" i="2"/>
  <c r="BH34" i="2"/>
  <c r="BG37" i="2"/>
  <c r="BG34" i="2"/>
  <c r="BE58" i="2"/>
  <c r="BD58" i="2"/>
  <c r="BC58" i="2"/>
  <c r="BB58" i="2"/>
  <c r="BA58" i="2"/>
  <c r="AZ58" i="2"/>
  <c r="BE55" i="2"/>
  <c r="BD55" i="2"/>
  <c r="BC55" i="2"/>
  <c r="BB55" i="2"/>
  <c r="BA55" i="2"/>
  <c r="AZ55" i="2"/>
  <c r="BE52" i="2"/>
  <c r="BD52" i="2"/>
  <c r="BC52" i="2"/>
  <c r="BB52" i="2"/>
  <c r="BA52" i="2"/>
  <c r="AZ52" i="2"/>
  <c r="BE49" i="2"/>
  <c r="BD49" i="2"/>
  <c r="BC49" i="2"/>
  <c r="BB49" i="2"/>
  <c r="BA49" i="2"/>
  <c r="AZ49" i="2"/>
  <c r="BE46" i="2"/>
  <c r="BD46" i="2"/>
  <c r="BC46" i="2"/>
  <c r="BB46" i="2"/>
  <c r="BA46" i="2"/>
  <c r="AZ46" i="2"/>
  <c r="BE43" i="2"/>
  <c r="BD43" i="2"/>
  <c r="BC43" i="2"/>
  <c r="BB43" i="2"/>
  <c r="BA43" i="2"/>
  <c r="AZ43" i="2"/>
  <c r="BE40" i="2"/>
  <c r="BD40" i="2"/>
  <c r="BC40" i="2"/>
  <c r="BB40" i="2"/>
  <c r="BA40" i="2"/>
  <c r="AZ40" i="2"/>
  <c r="BE37" i="2"/>
  <c r="BD37" i="2"/>
  <c r="BC37" i="2"/>
  <c r="BB37" i="2"/>
  <c r="BA37" i="2"/>
  <c r="AZ37" i="2"/>
  <c r="BE34" i="2"/>
  <c r="BD34" i="2"/>
  <c r="BC34" i="2"/>
  <c r="BB34" i="2"/>
  <c r="BA34" i="2"/>
  <c r="AZ34" i="2"/>
  <c r="AT58" i="2"/>
  <c r="AS58" i="2"/>
  <c r="AT55" i="2"/>
  <c r="AS55" i="2"/>
  <c r="AS52" i="2"/>
  <c r="AT49" i="2"/>
  <c r="AS49" i="2"/>
  <c r="AS46" i="2"/>
  <c r="AT40" i="2"/>
  <c r="AS43" i="2"/>
  <c r="AS40" i="2"/>
  <c r="AR58" i="2"/>
  <c r="AQ58" i="2"/>
  <c r="AR55" i="2"/>
  <c r="AQ55" i="2"/>
  <c r="AR52" i="2"/>
  <c r="AQ52" i="2"/>
  <c r="AR49" i="2"/>
  <c r="AQ49" i="2"/>
  <c r="AR46" i="2"/>
  <c r="AQ46" i="2"/>
  <c r="AR43" i="2"/>
  <c r="AQ43" i="2"/>
  <c r="AR40" i="2"/>
  <c r="AQ40" i="2"/>
  <c r="AR37" i="2"/>
  <c r="AQ37" i="2"/>
  <c r="AR34" i="2"/>
  <c r="AQ34" i="2"/>
  <c r="AP58" i="2"/>
  <c r="AO58" i="2"/>
  <c r="AP55" i="2"/>
  <c r="AO55" i="2"/>
  <c r="AP52" i="2"/>
  <c r="AO52" i="2"/>
  <c r="AP49" i="2"/>
  <c r="AO49" i="2"/>
  <c r="AP46" i="2"/>
  <c r="AO46" i="2"/>
  <c r="AP43" i="2"/>
  <c r="AO43" i="2"/>
  <c r="AP40" i="2"/>
  <c r="AO40" i="2"/>
  <c r="AP37" i="2"/>
  <c r="AO37" i="2"/>
  <c r="AP34" i="2"/>
  <c r="AO34" i="2"/>
  <c r="AN58" i="2"/>
  <c r="AN55" i="2"/>
  <c r="AN52" i="2"/>
  <c r="AN49" i="2"/>
  <c r="AN46" i="2"/>
  <c r="AN43" i="2"/>
  <c r="AN40" i="2"/>
  <c r="AN37" i="2"/>
  <c r="AN34" i="2"/>
  <c r="BF58" i="2" l="1"/>
  <c r="CD34" i="2"/>
  <c r="CD40" i="2"/>
  <c r="CD46" i="2"/>
  <c r="CD52" i="2"/>
  <c r="CD58" i="2"/>
  <c r="CD37" i="2"/>
  <c r="CD43" i="2"/>
  <c r="CD49" i="2"/>
  <c r="CD55" i="2"/>
  <c r="BF37" i="2"/>
  <c r="BF43" i="2"/>
  <c r="BF49" i="2"/>
  <c r="BF34" i="2"/>
  <c r="BF40" i="2"/>
  <c r="BF46" i="2"/>
  <c r="BF55" i="2"/>
  <c r="BF52" i="2"/>
  <c r="AM58" i="2"/>
  <c r="AL58" i="2"/>
  <c r="AK58" i="2"/>
  <c r="AM55" i="2"/>
  <c r="AL55" i="2"/>
  <c r="AK55" i="2"/>
  <c r="AM52" i="2"/>
  <c r="AL52" i="2"/>
  <c r="AK52" i="2"/>
  <c r="AM49" i="2"/>
  <c r="AL49" i="2"/>
  <c r="AK49" i="2"/>
  <c r="AM46" i="2"/>
  <c r="AL46" i="2"/>
  <c r="AK46" i="2"/>
  <c r="AM43" i="2"/>
  <c r="AL43" i="2"/>
  <c r="AK43" i="2"/>
  <c r="AM40" i="2"/>
  <c r="AL40" i="2"/>
  <c r="AK40" i="2"/>
  <c r="AM37" i="2"/>
  <c r="AL37" i="2"/>
  <c r="AK37" i="2"/>
  <c r="AM34" i="2"/>
  <c r="AL34" i="2"/>
  <c r="AK34" i="2"/>
  <c r="BR58" i="2"/>
  <c r="BR55" i="2"/>
  <c r="BR52" i="2"/>
  <c r="BR49" i="2"/>
  <c r="BR46" i="2"/>
  <c r="BR43" i="2"/>
  <c r="BR40" i="2"/>
  <c r="BR37" i="2"/>
  <c r="BR34" i="2"/>
  <c r="CD60" i="2" l="1"/>
  <c r="BF60" i="2"/>
  <c r="AU52" i="2"/>
  <c r="AU43" i="2"/>
  <c r="AU46" i="2"/>
  <c r="AU49" i="2"/>
  <c r="AU55" i="2"/>
  <c r="AU58" i="2"/>
  <c r="AU40" i="2"/>
  <c r="BR60" i="2"/>
  <c r="AU34" i="2"/>
  <c r="AU37" i="2"/>
  <c r="AI58" i="2"/>
  <c r="AH58" i="2"/>
  <c r="AI55" i="2"/>
  <c r="AH55" i="2"/>
  <c r="AI52" i="2"/>
  <c r="AH52" i="2"/>
  <c r="AI49" i="2"/>
  <c r="AH49" i="2"/>
  <c r="AI46" i="2"/>
  <c r="AH46" i="2"/>
  <c r="AI43" i="2"/>
  <c r="AH43" i="2"/>
  <c r="AI40" i="2"/>
  <c r="AH40" i="2"/>
  <c r="AI37" i="2"/>
  <c r="AH37" i="2"/>
  <c r="AI34" i="2"/>
  <c r="AH34" i="2"/>
  <c r="AU60" i="2" l="1"/>
  <c r="AG58" i="2"/>
  <c r="AG55" i="2"/>
  <c r="AG52" i="2"/>
  <c r="AG49" i="2"/>
  <c r="AG46" i="2"/>
  <c r="AG43" i="2"/>
  <c r="AG40" i="2"/>
  <c r="AG37" i="2"/>
  <c r="AG34" i="2"/>
  <c r="AF58" i="2" l="1"/>
  <c r="AF55" i="2"/>
  <c r="AF52" i="2"/>
  <c r="AF49" i="2"/>
  <c r="AF46" i="2"/>
  <c r="AF43" i="2"/>
  <c r="AF40" i="2"/>
  <c r="AF37" i="2"/>
  <c r="AF34" i="2"/>
  <c r="AE58" i="2" l="1"/>
  <c r="AD58" i="2"/>
  <c r="AC58" i="2"/>
  <c r="AE55" i="2"/>
  <c r="AD55" i="2"/>
  <c r="AC55" i="2"/>
  <c r="AE52" i="2"/>
  <c r="AD52" i="2"/>
  <c r="AC52" i="2"/>
  <c r="AE49" i="2"/>
  <c r="AD49" i="2"/>
  <c r="AC49" i="2"/>
  <c r="AE46" i="2"/>
  <c r="AD46" i="2"/>
  <c r="AC46" i="2"/>
  <c r="AE43" i="2"/>
  <c r="AD43" i="2"/>
  <c r="AC43" i="2"/>
  <c r="AE40" i="2"/>
  <c r="AD40" i="2"/>
  <c r="AC40" i="2"/>
  <c r="AE37" i="2"/>
  <c r="AD37" i="2"/>
  <c r="AC37" i="2"/>
  <c r="AE34" i="2"/>
  <c r="AD34" i="2"/>
  <c r="AC34" i="2"/>
  <c r="AJ58" i="2" l="1"/>
  <c r="AJ55" i="2"/>
  <c r="AJ52" i="2"/>
  <c r="AJ49" i="2"/>
  <c r="AJ46" i="2"/>
  <c r="AJ43" i="2"/>
  <c r="AJ40" i="2"/>
  <c r="AJ37" i="2"/>
  <c r="AJ34" i="2"/>
  <c r="AJ60" i="2" l="1"/>
  <c r="AA58" i="2"/>
  <c r="Z58" i="2"/>
  <c r="AA55" i="2"/>
  <c r="Z55" i="2"/>
  <c r="AA52" i="2"/>
  <c r="Z52" i="2"/>
  <c r="AA49" i="2"/>
  <c r="Z49" i="2"/>
  <c r="AA46" i="2"/>
  <c r="Z46" i="2"/>
  <c r="AA43" i="2"/>
  <c r="Z43" i="2"/>
  <c r="AA40" i="2"/>
  <c r="Z40" i="2"/>
  <c r="AA37" i="2"/>
  <c r="Z37" i="2"/>
  <c r="AA34" i="2"/>
  <c r="Z34" i="2"/>
  <c r="Y58" i="2" l="1"/>
  <c r="X58" i="2"/>
  <c r="W58" i="2"/>
  <c r="Y55" i="2"/>
  <c r="X55" i="2"/>
  <c r="W55" i="2"/>
  <c r="Y52" i="2"/>
  <c r="X52" i="2"/>
  <c r="W52" i="2"/>
  <c r="Y49" i="2"/>
  <c r="X49" i="2"/>
  <c r="W49" i="2"/>
  <c r="Y46" i="2"/>
  <c r="X46" i="2"/>
  <c r="W46" i="2"/>
  <c r="Y43" i="2"/>
  <c r="X43" i="2"/>
  <c r="W43" i="2"/>
  <c r="Y40" i="2"/>
  <c r="X40" i="2"/>
  <c r="W40" i="2"/>
  <c r="Y37" i="2"/>
  <c r="X37" i="2"/>
  <c r="W37" i="2"/>
  <c r="Y34" i="2"/>
  <c r="X34" i="2"/>
  <c r="W34" i="2"/>
  <c r="U58" i="2" l="1"/>
  <c r="U55" i="2"/>
  <c r="U52" i="2"/>
  <c r="U49" i="2"/>
  <c r="U46" i="2"/>
  <c r="U43" i="2"/>
  <c r="U40" i="2"/>
  <c r="U37" i="2"/>
  <c r="U34" i="2"/>
  <c r="T58" i="2"/>
  <c r="T55" i="2"/>
  <c r="T52" i="2"/>
  <c r="T49" i="2"/>
  <c r="T46" i="2"/>
  <c r="T43" i="2"/>
  <c r="T40" i="2"/>
  <c r="T37" i="2"/>
  <c r="T34" i="2"/>
  <c r="S58" i="2" l="1"/>
  <c r="S55" i="2"/>
  <c r="S52" i="2"/>
  <c r="S49" i="2"/>
  <c r="S46" i="2"/>
  <c r="S43" i="2"/>
  <c r="S40" i="2"/>
  <c r="S37" i="2"/>
  <c r="S34" i="2"/>
  <c r="R58" i="2" l="1"/>
  <c r="R55" i="2"/>
  <c r="R52" i="2"/>
  <c r="R49" i="2"/>
  <c r="R46" i="2"/>
  <c r="R43" i="2"/>
  <c r="R40" i="2"/>
  <c r="R37" i="2"/>
  <c r="R34" i="2"/>
  <c r="Q49" i="2" l="1"/>
  <c r="AB58" i="2"/>
  <c r="AB55" i="2"/>
  <c r="AB52" i="2"/>
  <c r="AB49" i="2"/>
  <c r="AB46" i="2"/>
  <c r="AB43" i="2"/>
  <c r="AB40" i="2"/>
  <c r="AB37" i="2"/>
  <c r="AB34" i="2"/>
  <c r="Q58" i="2"/>
  <c r="Q55" i="2"/>
  <c r="Q52" i="2"/>
  <c r="Q46" i="2"/>
  <c r="Q43" i="2"/>
  <c r="Q40" i="2"/>
  <c r="Q37" i="2"/>
  <c r="Q34" i="2"/>
  <c r="AB60" i="2" l="1"/>
  <c r="V58" i="2"/>
  <c r="V55" i="2"/>
  <c r="V52" i="2"/>
  <c r="V49" i="2"/>
  <c r="V46" i="2"/>
  <c r="V43" i="2"/>
  <c r="V40" i="2"/>
  <c r="V37" i="2"/>
  <c r="V34" i="2"/>
  <c r="V60" i="2" l="1"/>
  <c r="O58" i="2"/>
  <c r="N58" i="2"/>
  <c r="N49" i="2" l="1"/>
  <c r="O55" i="2"/>
  <c r="N55" i="2"/>
  <c r="O52" i="2"/>
  <c r="N52" i="2"/>
  <c r="O49" i="2"/>
  <c r="O46" i="2"/>
  <c r="N46" i="2"/>
  <c r="O43" i="2"/>
  <c r="N43" i="2"/>
  <c r="O40" i="2"/>
  <c r="N40" i="2"/>
  <c r="O37" i="2"/>
  <c r="N37" i="2"/>
  <c r="O34" i="2"/>
  <c r="N34" i="2"/>
  <c r="M58" i="2" l="1"/>
  <c r="M55" i="2"/>
  <c r="M52" i="2"/>
  <c r="M49" i="2"/>
  <c r="M46" i="2"/>
  <c r="M43" i="2"/>
  <c r="M40" i="2"/>
  <c r="M37" i="2"/>
  <c r="M34" i="2"/>
  <c r="L58" i="2" l="1"/>
  <c r="L55" i="2"/>
  <c r="L52" i="2"/>
  <c r="L49" i="2"/>
  <c r="L46" i="2"/>
  <c r="P46" i="2" s="1"/>
  <c r="L43" i="2"/>
  <c r="L40" i="2"/>
  <c r="L37" i="2"/>
  <c r="L34" i="2"/>
  <c r="K58" i="2" l="1"/>
  <c r="P58" i="2" s="1"/>
  <c r="K55" i="2"/>
  <c r="P55" i="2" s="1"/>
  <c r="K52" i="2"/>
  <c r="P52" i="2" s="1"/>
  <c r="K49" i="2"/>
  <c r="P49" i="2" s="1"/>
  <c r="K43" i="2"/>
  <c r="P43" i="2" s="1"/>
  <c r="K40" i="2"/>
  <c r="P40" i="2" s="1"/>
  <c r="K37" i="2"/>
  <c r="P37" i="2" s="1"/>
  <c r="K34" i="2"/>
  <c r="P34" i="2" s="1"/>
  <c r="P60" i="2" l="1"/>
  <c r="I40" i="2"/>
  <c r="J40" i="2" s="1"/>
  <c r="I43" i="2"/>
  <c r="I58" i="2"/>
  <c r="J58" i="2" s="1"/>
  <c r="I55" i="2"/>
  <c r="J55" i="2" s="1"/>
  <c r="I52" i="2"/>
  <c r="J52" i="2" s="1"/>
  <c r="I49" i="2"/>
  <c r="J49" i="2" s="1"/>
  <c r="I46" i="2"/>
  <c r="J46" i="2" s="1"/>
  <c r="I37" i="2"/>
  <c r="J37" i="2" s="1"/>
  <c r="I34" i="2"/>
  <c r="J34" i="2" s="1"/>
  <c r="J60" i="2" l="1"/>
  <c r="C19" i="2"/>
  <c r="E24" i="2"/>
  <c r="D24" i="2"/>
  <c r="E22" i="2"/>
  <c r="D22" i="2"/>
  <c r="E8" i="2"/>
  <c r="D8" i="2"/>
  <c r="E10" i="2"/>
  <c r="D10" i="2"/>
  <c r="E16" i="2"/>
  <c r="D16" i="2"/>
  <c r="E18" i="2"/>
  <c r="D18" i="2"/>
  <c r="E20" i="2"/>
  <c r="D20" i="2"/>
  <c r="C21" i="2" l="1"/>
  <c r="C15" i="2"/>
  <c r="C13" i="2"/>
  <c r="C11" i="2"/>
  <c r="C9" i="2"/>
  <c r="C7"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tc={D07E3449-8302-4EF4-B456-9F5A98C9AED1}</author>
    <author>tc={A5315814-0479-4AD5-A351-75FC764C983B}</author>
    <author>tc={CCEED188-7F1E-4612-8B70-029975E1F411}</author>
    <author>tc={4AF1A8E1-E3D8-40F8-A941-7758FC843FAD}</author>
    <author>tc={2E573F14-B2FF-484F-A598-9A86723EC862}</author>
    <author>tc={422ACF31-8FEE-44AA-B2F6-B37E6D3EB7AF}</author>
    <author>tc={6C48D4D8-08A4-41B2-B1A9-90266D054EA2}</author>
    <author>tc={B6E10F42-0C8E-4EE2-9A31-68CDC4C13720}</author>
    <author>tc={58724046-1EF0-4E96-9308-A9C52851F0E8}</author>
    <author>tc={2090C73F-9D63-486C-B7F3-3725FA5266EB}</author>
    <author>tc={D0955519-B2ED-44B6-8EA8-90F7C82EAEE7}</author>
    <author>tc={0D927342-4262-4F67-B6A5-55A392F5D529}</author>
    <author>tc={7D4DF9D1-B065-4F7D-9630-6D1DFF276660}</author>
    <author>tc={E7C5727B-38D9-4F50-943E-225E00B6538F}</author>
    <author>tc={8C9C2E5D-36B4-4907-AE03-0FF0A267860B}</author>
    <author>tc={7F50BE29-F6DA-4CA8-B823-1B793911D7AD}</author>
    <author>tc={00D55D5E-7D10-47F4-8BF7-AB727A1C9146}</author>
    <author>tc={E9BF052A-8370-48E1-B3BD-FA0AE23526C7}</author>
    <author>Tom Hunt</author>
    <author>tc={D120C36B-28F5-4080-96BA-21C89AA5328F}</author>
    <author>tc={C14B70B3-B9F9-430C-9144-338E1AC34984}</author>
    <author>tc={FA5E55DE-DCA6-4871-BC36-A121272ECBB6}</author>
    <author>tc={A49FDBB8-48B2-4543-B485-A092F4814E20}</author>
    <author>tc={B3F14142-CE5C-43C0-8594-265152CE3B9A}</author>
    <author>tc={1A8DFFD2-8E86-4A23-9657-028A5C3EDCDB}</author>
    <author>tc={3B4B97F3-BF0E-41EC-856F-E7E6B75E1BC7}</author>
    <author>tc={C04A81AA-DC70-4592-83CC-AFC417230CDA}</author>
    <author>tc={AE6C4EE3-9080-4F18-80D6-B3F77D280758}</author>
  </authors>
  <commentList>
    <comment ref="K29" authorId="0" shapeId="0" xr:uid="{00000000-0006-0000-0000-000001000000}">
      <text>
        <t>[Threaded comment]
Your version of Excel allows you to read this threaded comment; however, any edits to it will get removed if the file is opened in a newer version of Excel. Learn more: https://go.microsoft.com/fwlink/?linkid=870924
Comment:
    HEAVY RAIN ALL DAY! HEAVY RAIN ALSO ALL OF SATURDAY PRIOR</t>
      </text>
    </comment>
    <comment ref="L29" authorId="1" shapeId="0" xr:uid="{00000000-0006-0000-0000-000002000000}">
      <text>
        <t>[Threaded comment]
Your version of Excel allows you to read this threaded comment; however, any edits to it will get removed if the file is opened in a newer version of Excel. Learn more: https://go.microsoft.com/fwlink/?linkid=870924
Comment:
    Heavy rain half day</t>
      </text>
    </comment>
    <comment ref="M29" authorId="2" shapeId="0" xr:uid="{00000000-0006-0000-0000-000003000000}">
      <text>
        <t>[Threaded comment]
Your version of Excel allows you to read this threaded comment; however, any edits to it will get removed if the file is opened in a newer version of Excel. Learn more: https://go.microsoft.com/fwlink/?linkid=870924
Comment:
    Clear all day, no rain
Reply:
    This was the first day after Francesca asked for well depths daily</t>
      </text>
    </comment>
    <comment ref="N29" authorId="3" shapeId="0" xr:uid="{00000000-0006-0000-0000-000004000000}">
      <text>
        <t>[Threaded comment]
Your version of Excel allows you to read this threaded comment; however, any edits to it will get removed if the file is opened in a newer version of Excel. Learn more: https://go.microsoft.com/fwlink/?linkid=870924
Comment:
    Very heavy rain for all of the day!</t>
      </text>
    </comment>
    <comment ref="O29" authorId="4" shapeId="0" xr:uid="{00000000-0006-0000-0000-000005000000}">
      <text>
        <t>[Threaded comment]
Your version of Excel allows you to read this threaded comment; however, any edits to it will get removed if the file is opened in a newer version of Excel. Learn more: https://go.microsoft.com/fwlink/?linkid=870924
Comment:
    Light rain for periods of the day!</t>
      </text>
    </comment>
    <comment ref="Q29" authorId="5" shapeId="0" xr:uid="{00000000-0006-0000-0000-000006000000}">
      <text>
        <t>[Threaded comment]
Your version of Excel allows you to read this threaded comment; however, any edits to it will get removed if the file is opened in a newer version of Excel. Learn more: https://go.microsoft.com/fwlink/?linkid=870924
Comment:
    Weather: Monday, mostly dry and sunny, Saturday was mostly clear, heavy rain Sunday</t>
      </text>
    </comment>
    <comment ref="AF29" authorId="6" shapeId="0" xr:uid="{00000000-0006-0000-0000-000007000000}">
      <text>
        <t>[Threaded comment]
Your version of Excel allows you to read this threaded comment; however, any edits to it will get removed if the file is opened in a newer version of Excel. Learn more: https://go.microsoft.com/fwlink/?linkid=870924
Comment:
    Overnight 0.1mm (meteoblue.com)
No rain in site hours</t>
      </text>
    </comment>
    <comment ref="AH29" authorId="7" shapeId="0" xr:uid="{00000000-0006-0000-0000-000008000000}">
      <text>
        <t>[Threaded comment]
Your version of Excel allows you to read this threaded comment; however, any edits to it will get removed if the file is opened in a newer version of Excel. Learn more: https://go.microsoft.com/fwlink/?linkid=870924
Comment:
    Overnight no rain (meteoblue.com)
Dry all day on site, sunny and cool
1.8mm rainfall in evening</t>
      </text>
    </comment>
    <comment ref="AK29" authorId="8" shapeId="0" xr:uid="{00000000-0006-0000-0000-000009000000}">
      <text>
        <t>[Threaded comment]
Your version of Excel allows you to read this threaded comment; however, any edits to it will get removed if the file is opened in a newer version of Excel. Learn more: https://go.microsoft.com/fwlink/?linkid=870924
Comment:
    Overnight and Weekend:  2.4mm on Sat, SUn dry (meteoblue.com)
Dry, Sunny, Cool</t>
      </text>
    </comment>
    <comment ref="AM29" authorId="9" shapeId="0" xr:uid="{00000000-0006-0000-0000-00000A000000}">
      <text>
        <t>[Threaded comment]
Your version of Excel allows you to read this threaded comment; however, any edits to it will get removed if the file is opened in a newer version of Excel. Learn more: https://go.microsoft.com/fwlink/?linkid=870924
Comment:
    No overnight rainfall.
No rain in the morning</t>
      </text>
    </comment>
    <comment ref="AD30" authorId="10" shapeId="0" xr:uid="{00000000-0006-0000-0000-00000B000000}">
      <text>
        <t>[Threaded comment]
Your version of Excel allows you to read this threaded comment; however, any edits to it will get removed if the file is opened in a newer version of Excel. Learn more: https://go.microsoft.com/fwlink/?linkid=870924
Comment:
    started drilling at about 14:00</t>
      </text>
    </comment>
    <comment ref="AM30" authorId="11" shapeId="0" xr:uid="{00000000-0006-0000-0000-00000C000000}">
      <text>
        <t>[Threaded comment]
Your version of Excel allows you to read this threaded comment; however, any edits to it will get removed if the file is opened in a newer version of Excel. Learn more: https://go.microsoft.com/fwlink/?linkid=870924
Comment:
    Done before any grouting commenced, cement arrived 12:45</t>
      </text>
    </comment>
    <comment ref="I39" authorId="12" shapeId="0" xr:uid="{00000000-0006-0000-0000-00000D000000}">
      <text>
        <t>[Threaded comment]
Your version of Excel allows you to read this threaded comment; however, any edits to it will get removed if the file is opened in a newer version of Excel. Learn more: https://go.microsoft.com/fwlink/?linkid=870924
Comment:
    Checked depth on 23/10/2020 and it went to 24.7m from OGL</t>
      </text>
    </comment>
    <comment ref="I42" authorId="13" shapeId="0" xr:uid="{00000000-0006-0000-0000-00000E000000}">
      <text>
        <t>[Threaded comment]
Your version of Excel allows you to read this threaded comment; however, any edits to it will get removed if the file is opened in a newer version of Excel. Learn more: https://go.microsoft.com/fwlink/?linkid=870924
Comment:
    The dip metre did not go off, but it stopped as if it had hit the bottom. could not get it to go further down with giggling the tape. CCG to clean on 26-10
Reply:
    CCG confimed that it was 25m deep and that they will clear out the debris 26/10/2020</t>
      </text>
    </comment>
    <comment ref="K45" authorId="14" shapeId="0" xr:uid="{00000000-0006-0000-0000-00000F000000}">
      <text>
        <t>[Threaded comment]
Your version of Excel allows you to read this threaded comment; however, any edits to it will get removed if the file is opened in a newer version of Excel. Learn more: https://go.microsoft.com/fwlink/?linkid=870924
Comment:
    Could not get reading, the water was at ground level! Do we need to have CCG put a new cap on it or dig around etc?</t>
      </text>
    </comment>
    <comment ref="L45" authorId="15" shapeId="0" xr:uid="{00000000-0006-0000-0000-000010000000}">
      <text>
        <t>[Threaded comment]
Your version of Excel allows you to read this threaded comment; however, any edits to it will get removed if the file is opened in a newer version of Excel. Learn more: https://go.microsoft.com/fwlink/?linkid=870924
Comment:
    This appears to be draining now as there is less rainfall today but still quite heavy at times</t>
      </text>
    </comment>
    <comment ref="N45" authorId="16" shapeId="0" xr:uid="{00000000-0006-0000-0000-000011000000}">
      <text>
        <t>[Threaded comment]
Your version of Excel allows you to read this threaded comment; however, any edits to it will get removed if the file is opened in a newer version of Excel. Learn more: https://go.microsoft.com/fwlink/?linkid=870924
Comment:
    Ground water getting in from the top, I had excavator dig around this, and moved a plug from another well to cover this hole to stop water ingress at ground level, should have no further issues</t>
      </text>
    </comment>
    <comment ref="E48" authorId="17" shapeId="0" xr:uid="{00000000-0006-0000-0000-000012000000}">
      <text>
        <t>[Threaded comment]
Your version of Excel allows you to read this threaded comment; however, any edits to it will get removed if the file is opened in a newer version of Excel. Learn more: https://go.microsoft.com/fwlink/?linkid=870924
Comment:
    No reading taken by mistake</t>
      </text>
    </comment>
    <comment ref="U48" authorId="18" shapeId="0" xr:uid="{00000000-0006-0000-0000-000013000000}">
      <text>
        <r>
          <rPr>
            <b/>
            <sz val="9"/>
            <color indexed="81"/>
            <rFont val="Tahoma"/>
            <charset val="1"/>
          </rPr>
          <t>Tom Hunt:</t>
        </r>
        <r>
          <rPr>
            <sz val="9"/>
            <color indexed="81"/>
            <rFont val="Tahoma"/>
            <charset val="1"/>
          </rPr>
          <t xml:space="preserve">
Second reading at 24.090</t>
        </r>
      </text>
    </comment>
    <comment ref="AC48" authorId="19" shapeId="0" xr:uid="{00000000-0006-0000-0000-000014000000}">
      <text>
        <t>[Threaded comment]
Your version of Excel allows you to read this threaded comment; however, any edits to it will get removed if the file is opened in a newer version of Excel. Learn more: https://go.microsoft.com/fwlink/?linkid=870924
Comment:
    could not see on Monday any ingress at ground level.</t>
      </text>
    </comment>
    <comment ref="K49" authorId="20" shapeId="0" xr:uid="{00000000-0006-0000-0000-000015000000}">
      <text>
        <t>[Threaded comment]
Your version of Excel allows you to read this threaded comment; however, any edits to it will get removed if the file is opened in a newer version of Excel. Learn more: https://go.microsoft.com/fwlink/?linkid=870924
Comment:
    'false' reading at 21.38m</t>
      </text>
    </comment>
    <comment ref="L49" authorId="21" shapeId="0" xr:uid="{00000000-0006-0000-0000-000016000000}">
      <text>
        <t>[Threaded comment]
Your version of Excel allows you to read this threaded comment; however, any edits to it will get removed if the file is opened in a newer version of Excel. Learn more: https://go.microsoft.com/fwlink/?linkid=870924
Comment:
    'false' reading at 21.38m</t>
      </text>
    </comment>
    <comment ref="M49" authorId="22" shapeId="0" xr:uid="{00000000-0006-0000-0000-000017000000}">
      <text>
        <t>[Threaded comment]
Your version of Excel allows you to read this threaded comment; however, any edits to it will get removed if the file is opened in a newer version of Excel. Learn more: https://go.microsoft.com/fwlink/?linkid=870924
Comment:
    'false' reading at 21.38m</t>
      </text>
    </comment>
    <comment ref="N49" authorId="23" shapeId="0" xr:uid="{00000000-0006-0000-0000-000018000000}">
      <text>
        <t>[Threaded comment]
Your version of Excel allows you to read this threaded comment; however, any edits to it will get removed if the file is opened in a newer version of Excel. Learn more: https://go.microsoft.com/fwlink/?linkid=870924
Comment:
    'false' reading at 21.38m</t>
      </text>
    </comment>
    <comment ref="O49" authorId="24" shapeId="0" xr:uid="{00000000-0006-0000-0000-000019000000}">
      <text>
        <t>[Threaded comment]
Your version of Excel allows you to read this threaded comment; however, any edits to it will get removed if the file is opened in a newer version of Excel. Learn more: https://go.microsoft.com/fwlink/?linkid=870924
Comment:
    'false' reading at 21.38m</t>
      </text>
    </comment>
    <comment ref="B56" authorId="25" shapeId="0" xr:uid="{00000000-0006-0000-0000-00001A000000}">
      <text>
        <t>[Threaded comment]
Your version of Excel allows you to read this threaded comment; however, any edits to it will get removed if the file is opened in a newer version of Excel. Learn more: https://go.microsoft.com/fwlink/?linkid=870924
Comment:
    approx 700mm silt in bottom</t>
      </text>
    </comment>
    <comment ref="M56" authorId="26" shapeId="0" xr:uid="{00000000-0006-0000-0000-00001B000000}">
      <text>
        <t>[Threaded comment]
Your version of Excel allows you to read this threaded comment; however, any edits to it will get removed if the file is opened in a newer version of Excel. Learn more: https://go.microsoft.com/fwlink/?linkid=870924
Comment:
    Did i forget to add 220mm?</t>
      </text>
    </comment>
    <comment ref="U56" authorId="18" shapeId="0" xr:uid="{00000000-0006-0000-0000-00001C000000}">
      <text>
        <r>
          <rPr>
            <b/>
            <sz val="9"/>
            <color indexed="81"/>
            <rFont val="Tahoma"/>
            <charset val="1"/>
          </rPr>
          <t>Tom Hunt:</t>
        </r>
        <r>
          <rPr>
            <sz val="9"/>
            <color indexed="81"/>
            <rFont val="Tahoma"/>
            <charset val="1"/>
          </rPr>
          <t xml:space="preserve">
Very Silty at bottom hard to get consistent reading</t>
        </r>
      </text>
    </comment>
    <comment ref="K57" authorId="27" shapeId="0" xr:uid="{00000000-0006-0000-0000-00001D000000}">
      <text>
        <t>[Threaded comment]
Your version of Excel allows you to read this threaded comment; however, any edits to it will get removed if the file is opened in a newer version of Excel. Learn more: https://go.microsoft.com/fwlink/?linkid=870924
Comment:
    Had to fiddle around a lot with sensitivity to get a reading, mid way between medium and high. Appeared to be slop, and not water</t>
      </text>
    </comment>
  </commentList>
</comments>
</file>

<file path=xl/sharedStrings.xml><?xml version="1.0" encoding="utf-8"?>
<sst xmlns="http://schemas.openxmlformats.org/spreadsheetml/2006/main" count="1021" uniqueCount="84">
  <si>
    <t>Note: 4 week programme of monitoring to identify the baseline GW levels within specified wells</t>
  </si>
  <si>
    <t>Borehole ID</t>
  </si>
  <si>
    <t>Ground Level</t>
  </si>
  <si>
    <t>Response Zone (slotted pipe length)</t>
  </si>
  <si>
    <t>Response Zone</t>
  </si>
  <si>
    <t>Week 1</t>
  </si>
  <si>
    <t>Week 2</t>
  </si>
  <si>
    <t>Week 3</t>
  </si>
  <si>
    <t>Week 4</t>
  </si>
  <si>
    <t>Top</t>
  </si>
  <si>
    <t>Base</t>
  </si>
  <si>
    <t>mbgl</t>
  </si>
  <si>
    <t>mAOD</t>
  </si>
  <si>
    <t>m</t>
  </si>
  <si>
    <t>BH19/02A</t>
  </si>
  <si>
    <t>BH19/03</t>
  </si>
  <si>
    <t>BH19/05
(re-drilled)</t>
  </si>
  <si>
    <t>TBC</t>
  </si>
  <si>
    <t>Proposed 15</t>
  </si>
  <si>
    <t>Proposed 25</t>
  </si>
  <si>
    <t>BH19/07C
(re-drilled)</t>
  </si>
  <si>
    <t>BH19/09</t>
  </si>
  <si>
    <t xml:space="preserve">BH19/11
</t>
  </si>
  <si>
    <t>N/A</t>
  </si>
  <si>
    <t>(Piezo-tip)</t>
  </si>
  <si>
    <t xml:space="preserve">BH19/13
</t>
  </si>
  <si>
    <t>BH19/15</t>
  </si>
  <si>
    <t xml:space="preserve">BH19/17
</t>
  </si>
  <si>
    <t>Water Level Readings</t>
  </si>
  <si>
    <t>Week 5</t>
  </si>
  <si>
    <t>Week 6</t>
  </si>
  <si>
    <t>NEW BH</t>
  </si>
  <si>
    <t>Week 7</t>
  </si>
  <si>
    <t>Anticipated</t>
  </si>
  <si>
    <t>Average</t>
  </si>
  <si>
    <t>LID LVLS</t>
  </si>
  <si>
    <t>mbgl / mAOD</t>
  </si>
  <si>
    <t>40.0-49.5</t>
  </si>
  <si>
    <t>Datum</t>
  </si>
  <si>
    <t>17.3-7.8</t>
  </si>
  <si>
    <t>32.95?</t>
  </si>
  <si>
    <t>49.50 depth</t>
  </si>
  <si>
    <t>Well depth check</t>
  </si>
  <si>
    <t>M/A</t>
  </si>
  <si>
    <t>20.0-29.7</t>
  </si>
  <si>
    <t>37.4-27.7</t>
  </si>
  <si>
    <t>29.71 depth</t>
  </si>
  <si>
    <t>15.0-25.0</t>
  </si>
  <si>
    <t>42.4-32.4</t>
  </si>
  <si>
    <t>24.83 depth</t>
  </si>
  <si>
    <t>44.3-34.3</t>
  </si>
  <si>
    <t>NIL</t>
  </si>
  <si>
    <t>24.27 depth</t>
  </si>
  <si>
    <t>40.0-43.6</t>
  </si>
  <si>
    <t>18.7-15.1</t>
  </si>
  <si>
    <t>43.60 depth</t>
  </si>
  <si>
    <t>24.0-24.7</t>
  </si>
  <si>
    <t>?</t>
  </si>
  <si>
    <t>35.7-35.0</t>
  </si>
  <si>
    <t>24.70 depth</t>
  </si>
  <si>
    <t>25.0-33.5</t>
  </si>
  <si>
    <t>35.7-27.2</t>
  </si>
  <si>
    <t>33.5 depth</t>
  </si>
  <si>
    <t>35.0-41.8</t>
  </si>
  <si>
    <t>25.2-18.4</t>
  </si>
  <si>
    <t>41.80 depth</t>
  </si>
  <si>
    <t>BH19/17</t>
  </si>
  <si>
    <t>24.0-25.08</t>
  </si>
  <si>
    <t>36.8-35.72</t>
  </si>
  <si>
    <t>25.08 depth</t>
  </si>
  <si>
    <t>42..390</t>
  </si>
  <si>
    <t>Week 8</t>
  </si>
  <si>
    <t>Week 9</t>
  </si>
  <si>
    <t>Week 10</t>
  </si>
  <si>
    <t>Week 11</t>
  </si>
  <si>
    <t>Week 12</t>
  </si>
  <si>
    <t>Week 13</t>
  </si>
  <si>
    <t>Week 14</t>
  </si>
  <si>
    <t>Week 15</t>
  </si>
  <si>
    <t>Week 16</t>
  </si>
  <si>
    <t>Week 17</t>
  </si>
  <si>
    <t>Week 18</t>
  </si>
  <si>
    <t>Week 19</t>
  </si>
  <si>
    <t>Week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</si>
</sst>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Calibri"/>
      <family val="2"/>
      <scheme val="minor"/>
    </font>
    <font>
      <sz val="11"/>
      <color rgb="FFFF0000"/>
      <name val="Calibri"/>
      <family val="2"/>
      <scheme val="minor"/>
    </font>
    <font>
      <sz val="11"/>
      <name val="Calibri"/>
      <family val="2"/>
      <scheme val="minor"/>
    </font>
    <font>
      <sz val="9"/>
      <color indexed="81"/>
      <name val="Tahoma"/>
      <charset val="1"/>
    </font>
    <font>
      <b/>
      <sz val="9"/>
      <color indexed="81"/>
      <name val="Tahoma"/>
      <charset val="1"/>
    </font>
    <font>
      <sz val="11"/>
      <color rgb="FF9C0006"/>
      <name val="Calibri"/>
      <family val="2"/>
      <scheme val="minor"/>
    </font>
  </fonts>
  <fills count="18">
    <fill>
      <patternFill patternType="none"/>
    </fill>
    <fill>
      <patternFill patternType="gray125"/>
    </fill>
    <fill>
      <patternFill patternType="solid">
        <fgColor rgb="FF92D050"/>
        <bgColor indexed="64"/>
      </patternFill>
    </fill>
    <fill>
      <patternFill patternType="solid">
        <fgColor theme="8"/>
        <bgColor indexed="64"/>
      </patternFill>
    </fill>
    <fill>
      <patternFill patternType="solid">
        <fgColor rgb="FFFFFF00"/>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00B0F0"/>
        <bgColor indexed="64"/>
      </patternFill>
    </fill>
    <fill>
      <patternFill patternType="solid">
        <fgColor theme="0"/>
        <bgColor indexed="64"/>
      </patternFill>
    </fill>
    <fill>
      <patternFill patternType="solid">
        <fgColor rgb="FFFFC000"/>
        <bgColor indexed="64"/>
      </patternFill>
    </fill>
    <fill>
      <patternFill patternType="solid">
        <fgColor theme="5" tint="0.39997558519241921"/>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rgb="FFFFC7CE"/>
      </patternFill>
    </fill>
    <fill>
      <patternFill patternType="solid">
        <fgColor rgb="FFC6E0B4"/>
        <bgColor indexed="64"/>
      </patternFill>
    </fill>
    <fill>
      <patternFill patternType="solid">
        <fgColor rgb="FFF8CBAD"/>
        <bgColor indexed="64"/>
      </patternFill>
    </fill>
  </fills>
  <borders count="28">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thin">
        <color indexed="64"/>
      </left>
      <right/>
      <top style="thin">
        <color indexed="64"/>
      </top>
      <bottom style="medium">
        <color rgb="FF000000"/>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indexed="64"/>
      </top>
      <bottom style="medium">
        <color indexed="64"/>
      </bottom>
      <diagonal/>
    </border>
    <border>
      <left style="thin">
        <color rgb="FF000000"/>
      </left>
      <right style="thin">
        <color indexed="64"/>
      </right>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right/>
      <top style="thin">
        <color indexed="64"/>
      </top>
      <bottom style="thin">
        <color indexed="64"/>
      </bottom>
      <diagonal/>
    </border>
  </borders>
  <cellStyleXfs count="2">
    <xf numFmtId="0" fontId="0" fillId="0" borderId="0"/>
    <xf numFmtId="0" fontId="5" fillId="15" borderId="0" applyNumberFormat="0" applyBorder="0" applyAlignment="0" applyProtection="0"/>
  </cellStyleXfs>
  <cellXfs count="165">
    <xf numFmtId="0" fontId="0" fillId="0" borderId="0" xfId="0"/>
    <xf numFmtId="0" fontId="0" fillId="0" borderId="4" xfId="0" applyFill="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14" fontId="0" fillId="5" borderId="4" xfId="0" applyNumberFormat="1" applyFill="1" applyBorder="1" applyAlignment="1">
      <alignment horizontal="center"/>
    </xf>
    <xf numFmtId="0" fontId="0" fillId="6" borderId="7" xfId="0" applyFill="1" applyBorder="1" applyAlignment="1">
      <alignment horizontal="center"/>
    </xf>
    <xf numFmtId="0" fontId="0" fillId="6" borderId="4" xfId="0" applyFill="1" applyBorder="1" applyAlignment="1">
      <alignment horizontal="center"/>
    </xf>
    <xf numFmtId="0" fontId="0" fillId="6" borderId="7" xfId="0" applyFill="1" applyBorder="1"/>
    <xf numFmtId="0" fontId="0" fillId="6" borderId="4" xfId="0" applyFill="1" applyBorder="1"/>
    <xf numFmtId="0" fontId="0" fillId="7" borderId="8" xfId="0" applyFill="1" applyBorder="1" applyAlignment="1">
      <alignment horizontal="center" vertical="center"/>
    </xf>
    <xf numFmtId="0" fontId="0" fillId="7" borderId="4" xfId="0" applyFill="1" applyBorder="1" applyAlignment="1">
      <alignment horizontal="center"/>
    </xf>
    <xf numFmtId="0" fontId="0" fillId="7" borderId="9" xfId="0" applyFill="1" applyBorder="1" applyAlignment="1">
      <alignment horizontal="center" vertical="center"/>
    </xf>
    <xf numFmtId="0" fontId="0" fillId="7" borderId="10" xfId="0" applyFill="1" applyBorder="1" applyAlignment="1">
      <alignment horizontal="center" vertical="center"/>
    </xf>
    <xf numFmtId="0" fontId="0" fillId="4" borderId="8" xfId="0" applyFill="1" applyBorder="1" applyAlignment="1">
      <alignment horizontal="center" vertical="center"/>
    </xf>
    <xf numFmtId="0" fontId="0" fillId="4" borderId="4" xfId="0" applyFill="1" applyBorder="1" applyAlignment="1">
      <alignment horizontal="center" vertical="center"/>
    </xf>
    <xf numFmtId="16" fontId="0" fillId="5" borderId="4" xfId="0" applyNumberFormat="1" applyFill="1" applyBorder="1" applyAlignment="1">
      <alignment horizontal="center"/>
    </xf>
    <xf numFmtId="16" fontId="0" fillId="2" borderId="4" xfId="0" applyNumberFormat="1" applyFill="1" applyBorder="1" applyAlignment="1">
      <alignment horizontal="center"/>
    </xf>
    <xf numFmtId="14" fontId="0" fillId="2" borderId="4" xfId="0" applyNumberFormat="1" applyFill="1" applyBorder="1" applyAlignment="1">
      <alignment horizontal="center"/>
    </xf>
    <xf numFmtId="0" fontId="0" fillId="0" borderId="4" xfId="0" applyFill="1" applyBorder="1" applyAlignment="1">
      <alignment horizontal="center" vertical="center" wrapText="1"/>
    </xf>
    <xf numFmtId="0" fontId="1" fillId="0" borderId="4" xfId="0" applyFont="1" applyBorder="1" applyAlignment="1">
      <alignment horizontal="center" vertical="center"/>
    </xf>
    <xf numFmtId="2" fontId="0" fillId="2" borderId="4" xfId="0" applyNumberFormat="1" applyFill="1" applyBorder="1" applyAlignment="1">
      <alignment horizontal="center"/>
    </xf>
    <xf numFmtId="0" fontId="0" fillId="9" borderId="4" xfId="0" applyFill="1" applyBorder="1" applyAlignment="1">
      <alignment horizontal="center" vertical="center" wrapText="1"/>
    </xf>
    <xf numFmtId="0" fontId="1" fillId="9" borderId="4" xfId="0" applyFont="1" applyFill="1" applyBorder="1" applyAlignment="1">
      <alignment horizontal="center" vertical="center"/>
    </xf>
    <xf numFmtId="2" fontId="0" fillId="6" borderId="4" xfId="0" applyNumberFormat="1" applyFill="1" applyBorder="1" applyAlignment="1">
      <alignment horizontal="center"/>
    </xf>
    <xf numFmtId="2" fontId="2" fillId="11" borderId="4" xfId="0" applyNumberFormat="1" applyFont="1" applyFill="1" applyBorder="1" applyAlignment="1">
      <alignment horizontal="center"/>
    </xf>
    <xf numFmtId="20" fontId="0" fillId="5" borderId="4" xfId="0" applyNumberFormat="1" applyFill="1" applyBorder="1" applyAlignment="1">
      <alignment horizontal="center"/>
    </xf>
    <xf numFmtId="0" fontId="0" fillId="5" borderId="4" xfId="0" applyFill="1" applyBorder="1" applyAlignment="1">
      <alignment horizontal="center"/>
    </xf>
    <xf numFmtId="0" fontId="0" fillId="5" borderId="6" xfId="0" applyFill="1" applyBorder="1" applyAlignment="1">
      <alignment horizontal="center"/>
    </xf>
    <xf numFmtId="0" fontId="0" fillId="0" borderId="5" xfId="0" applyBorder="1" applyAlignment="1">
      <alignment horizontal="center" vertical="center" wrapText="1"/>
    </xf>
    <xf numFmtId="0" fontId="0" fillId="5" borderId="6" xfId="0" applyFill="1" applyBorder="1" applyAlignment="1">
      <alignment horizontal="center" vertical="center" wrapText="1"/>
    </xf>
    <xf numFmtId="0" fontId="0" fillId="5" borderId="11" xfId="0" applyFill="1" applyBorder="1" applyAlignment="1">
      <alignment horizontal="center" vertical="center" wrapText="1"/>
    </xf>
    <xf numFmtId="0" fontId="0" fillId="5" borderId="5" xfId="0" applyFill="1" applyBorder="1" applyAlignment="1">
      <alignment horizontal="center" vertical="center" wrapText="1"/>
    </xf>
    <xf numFmtId="0" fontId="0" fillId="7" borderId="5" xfId="0" applyFill="1" applyBorder="1" applyAlignment="1">
      <alignment horizontal="center" vertical="center" wrapText="1"/>
    </xf>
    <xf numFmtId="0" fontId="0" fillId="0" borderId="7" xfId="0" applyBorder="1" applyAlignment="1">
      <alignment horizontal="center" vertical="center"/>
    </xf>
    <xf numFmtId="0" fontId="1" fillId="0" borderId="7" xfId="0" applyFont="1" applyBorder="1" applyAlignment="1">
      <alignment horizontal="center" vertical="center"/>
    </xf>
    <xf numFmtId="2" fontId="0" fillId="10" borderId="5" xfId="0" applyNumberFormat="1" applyFill="1" applyBorder="1" applyAlignment="1">
      <alignment horizontal="center" vertical="center"/>
    </xf>
    <xf numFmtId="0" fontId="1" fillId="9" borderId="7" xfId="0" applyFont="1" applyFill="1" applyBorder="1" applyAlignment="1">
      <alignment horizontal="center"/>
    </xf>
    <xf numFmtId="0" fontId="0" fillId="9" borderId="4" xfId="0" applyFill="1" applyBorder="1" applyAlignment="1">
      <alignment horizontal="center"/>
    </xf>
    <xf numFmtId="0" fontId="0" fillId="0" borderId="0" xfId="0" applyFill="1" applyAlignment="1">
      <alignment horizontal="center"/>
    </xf>
    <xf numFmtId="2" fontId="0" fillId="0" borderId="4" xfId="0" applyNumberFormat="1" applyFill="1" applyBorder="1" applyAlignment="1">
      <alignment horizontal="center"/>
    </xf>
    <xf numFmtId="0" fontId="2" fillId="12" borderId="7" xfId="0" applyFont="1" applyFill="1" applyBorder="1" applyAlignment="1">
      <alignment horizontal="center"/>
    </xf>
    <xf numFmtId="0" fontId="2" fillId="12" borderId="4" xfId="0" applyFont="1" applyFill="1" applyBorder="1" applyAlignment="1">
      <alignment horizontal="center"/>
    </xf>
    <xf numFmtId="2" fontId="2" fillId="12" borderId="4" xfId="0" applyNumberFormat="1" applyFont="1" applyFill="1" applyBorder="1" applyAlignment="1">
      <alignment horizontal="center"/>
    </xf>
    <xf numFmtId="2" fontId="2" fillId="12" borderId="7" xfId="0" applyNumberFormat="1" applyFont="1" applyFill="1" applyBorder="1" applyAlignment="1">
      <alignment horizontal="center"/>
    </xf>
    <xf numFmtId="0" fontId="2" fillId="13" borderId="4" xfId="0" applyFont="1" applyFill="1" applyBorder="1" applyAlignment="1">
      <alignment horizontal="center" vertical="center"/>
    </xf>
    <xf numFmtId="0" fontId="0" fillId="6" borderId="5" xfId="0" applyFill="1" applyBorder="1" applyAlignment="1">
      <alignment horizontal="center"/>
    </xf>
    <xf numFmtId="2" fontId="0" fillId="6" borderId="5" xfId="0" applyNumberFormat="1" applyFill="1" applyBorder="1" applyAlignment="1">
      <alignment horizontal="center"/>
    </xf>
    <xf numFmtId="2" fontId="0" fillId="0" borderId="5" xfId="0" applyNumberFormat="1" applyFill="1" applyBorder="1" applyAlignment="1">
      <alignment horizontal="center"/>
    </xf>
    <xf numFmtId="0" fontId="0" fillId="6" borderId="12" xfId="0" applyFill="1" applyBorder="1" applyAlignment="1">
      <alignment horizontal="center"/>
    </xf>
    <xf numFmtId="0" fontId="0" fillId="0" borderId="5" xfId="0" applyFill="1" applyBorder="1" applyAlignment="1">
      <alignment horizontal="center"/>
    </xf>
    <xf numFmtId="0" fontId="1" fillId="9" borderId="13" xfId="0" applyFont="1" applyFill="1" applyBorder="1" applyAlignment="1">
      <alignment horizontal="center"/>
    </xf>
    <xf numFmtId="2" fontId="1" fillId="9" borderId="13" xfId="0" applyNumberFormat="1" applyFont="1" applyFill="1" applyBorder="1" applyAlignment="1">
      <alignment horizontal="center"/>
    </xf>
    <xf numFmtId="2" fontId="0" fillId="0" borderId="13" xfId="0" applyNumberFormat="1" applyFill="1" applyBorder="1" applyAlignment="1">
      <alignment horizontal="center"/>
    </xf>
    <xf numFmtId="0" fontId="1" fillId="9" borderId="14" xfId="0" applyFont="1" applyFill="1" applyBorder="1" applyAlignment="1">
      <alignment horizontal="center"/>
    </xf>
    <xf numFmtId="0" fontId="2" fillId="13" borderId="13" xfId="0" applyFont="1" applyFill="1" applyBorder="1" applyAlignment="1">
      <alignment horizontal="center"/>
    </xf>
    <xf numFmtId="0" fontId="0" fillId="0" borderId="13" xfId="0" applyFill="1" applyBorder="1" applyAlignment="1">
      <alignment horizontal="center"/>
    </xf>
    <xf numFmtId="0" fontId="2" fillId="13" borderId="14" xfId="0" applyFont="1" applyFill="1" applyBorder="1" applyAlignment="1">
      <alignment horizontal="center"/>
    </xf>
    <xf numFmtId="0" fontId="0" fillId="9" borderId="13" xfId="0" applyFill="1" applyBorder="1" applyAlignment="1">
      <alignment horizontal="center"/>
    </xf>
    <xf numFmtId="0" fontId="0" fillId="11" borderId="12" xfId="0" applyFill="1" applyBorder="1" applyAlignment="1">
      <alignment horizontal="center"/>
    </xf>
    <xf numFmtId="0" fontId="0" fillId="11" borderId="5" xfId="0" applyFill="1" applyBorder="1" applyAlignment="1">
      <alignment horizontal="center"/>
    </xf>
    <xf numFmtId="0" fontId="0" fillId="14" borderId="12" xfId="0" applyFill="1" applyBorder="1" applyAlignment="1">
      <alignment horizontal="center"/>
    </xf>
    <xf numFmtId="0" fontId="0" fillId="14" borderId="5" xfId="0" applyFill="1" applyBorder="1" applyAlignment="1">
      <alignment horizontal="center"/>
    </xf>
    <xf numFmtId="2" fontId="2" fillId="9" borderId="13" xfId="0" applyNumberFormat="1" applyFont="1" applyFill="1" applyBorder="1" applyAlignment="1">
      <alignment horizontal="center"/>
    </xf>
    <xf numFmtId="2" fontId="0" fillId="11" borderId="5" xfId="0" applyNumberFormat="1" applyFill="1" applyBorder="1" applyAlignment="1">
      <alignment horizontal="center"/>
    </xf>
    <xf numFmtId="0" fontId="2" fillId="0" borderId="13" xfId="0" applyFont="1" applyFill="1" applyBorder="1" applyAlignment="1">
      <alignment horizontal="center"/>
    </xf>
    <xf numFmtId="2" fontId="2" fillId="0" borderId="13" xfId="0" applyNumberFormat="1" applyFont="1" applyFill="1" applyBorder="1" applyAlignment="1">
      <alignment horizontal="center"/>
    </xf>
    <xf numFmtId="2" fontId="2" fillId="9" borderId="14" xfId="0" applyNumberFormat="1" applyFont="1" applyFill="1" applyBorder="1" applyAlignment="1">
      <alignment horizontal="center"/>
    </xf>
    <xf numFmtId="0" fontId="2" fillId="9" borderId="13" xfId="0" applyFont="1" applyFill="1" applyBorder="1" applyAlignment="1">
      <alignment horizontal="center"/>
    </xf>
    <xf numFmtId="2" fontId="2" fillId="13" borderId="14" xfId="0" applyNumberFormat="1" applyFont="1" applyFill="1" applyBorder="1" applyAlignment="1">
      <alignment horizontal="center"/>
    </xf>
    <xf numFmtId="0" fontId="2" fillId="6" borderId="12" xfId="0" applyFont="1" applyFill="1" applyBorder="1" applyAlignment="1">
      <alignment horizontal="center"/>
    </xf>
    <xf numFmtId="0" fontId="2" fillId="6" borderId="5" xfId="0" applyFont="1" applyFill="1" applyBorder="1" applyAlignment="1">
      <alignment horizontal="center"/>
    </xf>
    <xf numFmtId="2" fontId="0" fillId="9" borderId="13" xfId="0" applyNumberFormat="1" applyFill="1" applyBorder="1" applyAlignment="1">
      <alignment horizontal="center"/>
    </xf>
    <xf numFmtId="0" fontId="1" fillId="0" borderId="8" xfId="0" applyFont="1" applyBorder="1" applyAlignment="1">
      <alignment horizontal="center" vertical="center"/>
    </xf>
    <xf numFmtId="0" fontId="2" fillId="13" borderId="8" xfId="0" applyFont="1" applyFill="1" applyBorder="1" applyAlignment="1">
      <alignment horizontal="center" vertical="center"/>
    </xf>
    <xf numFmtId="0" fontId="0" fillId="9" borderId="8" xfId="0" applyFill="1" applyBorder="1" applyAlignment="1">
      <alignment horizontal="center" vertical="center" wrapText="1"/>
    </xf>
    <xf numFmtId="0" fontId="1" fillId="9" borderId="8" xfId="0" applyFont="1" applyFill="1" applyBorder="1" applyAlignment="1">
      <alignment horizontal="center" vertical="center"/>
    </xf>
    <xf numFmtId="0" fontId="0" fillId="0" borderId="8" xfId="0" applyBorder="1" applyAlignment="1">
      <alignment horizontal="center" vertical="center" wrapText="1"/>
    </xf>
    <xf numFmtId="0" fontId="0" fillId="0" borderId="12" xfId="0" applyFill="1" applyBorder="1" applyAlignment="1">
      <alignment horizontal="center"/>
    </xf>
    <xf numFmtId="0" fontId="0" fillId="0" borderId="7" xfId="0" applyFill="1" applyBorder="1" applyAlignment="1">
      <alignment horizontal="center"/>
    </xf>
    <xf numFmtId="0" fontId="2" fillId="0" borderId="14" xfId="0" applyFont="1" applyFill="1" applyBorder="1" applyAlignment="1">
      <alignment horizontal="center"/>
    </xf>
    <xf numFmtId="0" fontId="0" fillId="0" borderId="14" xfId="0" applyFill="1" applyBorder="1" applyAlignment="1">
      <alignment horizontal="center"/>
    </xf>
    <xf numFmtId="0" fontId="0" fillId="9" borderId="14" xfId="0" applyFill="1" applyBorder="1" applyAlignment="1">
      <alignment horizontal="center"/>
    </xf>
    <xf numFmtId="0" fontId="5" fillId="15" borderId="4" xfId="1" applyBorder="1" applyAlignment="1">
      <alignment horizontal="center"/>
    </xf>
    <xf numFmtId="0" fontId="5" fillId="15" borderId="5" xfId="1" applyBorder="1" applyAlignment="1">
      <alignment horizontal="center"/>
    </xf>
    <xf numFmtId="0" fontId="0" fillId="2" borderId="4" xfId="0" applyFill="1" applyBorder="1" applyAlignment="1">
      <alignment horizontal="center"/>
    </xf>
    <xf numFmtId="0" fontId="0" fillId="0" borderId="4" xfId="0" applyFill="1" applyBorder="1" applyAlignment="1">
      <alignment horizontal="center"/>
    </xf>
    <xf numFmtId="0" fontId="0" fillId="0" borderId="0" xfId="0" applyAlignment="1">
      <alignment horizontal="left"/>
    </xf>
    <xf numFmtId="0" fontId="2" fillId="12" borderId="15" xfId="0" applyFont="1" applyFill="1" applyBorder="1" applyAlignment="1">
      <alignment horizontal="center"/>
    </xf>
    <xf numFmtId="0" fontId="0" fillId="16" borderId="16" xfId="0" applyFill="1" applyBorder="1"/>
    <xf numFmtId="0" fontId="0" fillId="6" borderId="8" xfId="0" applyFill="1" applyBorder="1" applyAlignment="1">
      <alignment horizontal="center"/>
    </xf>
    <xf numFmtId="0" fontId="2" fillId="12" borderId="8" xfId="0" applyFont="1" applyFill="1" applyBorder="1" applyAlignment="1">
      <alignment horizontal="center"/>
    </xf>
    <xf numFmtId="0" fontId="2" fillId="13" borderId="17" xfId="0" applyFont="1" applyFill="1" applyBorder="1" applyAlignment="1">
      <alignment horizontal="center"/>
    </xf>
    <xf numFmtId="0" fontId="2" fillId="13" borderId="18" xfId="0" applyFont="1" applyFill="1" applyBorder="1" applyAlignment="1">
      <alignment horizontal="center"/>
    </xf>
    <xf numFmtId="0" fontId="0" fillId="17" borderId="19" xfId="0" applyFill="1" applyBorder="1"/>
    <xf numFmtId="0" fontId="2" fillId="12" borderId="16" xfId="0" applyFont="1" applyFill="1" applyBorder="1" applyAlignment="1">
      <alignment horizontal="center"/>
    </xf>
    <xf numFmtId="0" fontId="0" fillId="6" borderId="9" xfId="0" applyFill="1" applyBorder="1" applyAlignment="1">
      <alignment horizontal="center"/>
    </xf>
    <xf numFmtId="0" fontId="2" fillId="13" borderId="19" xfId="0" applyFont="1" applyFill="1" applyBorder="1" applyAlignment="1">
      <alignment horizontal="center"/>
    </xf>
    <xf numFmtId="0" fontId="0" fillId="6" borderId="20" xfId="0" applyFill="1" applyBorder="1" applyAlignment="1">
      <alignment horizontal="center"/>
    </xf>
    <xf numFmtId="0" fontId="2" fillId="13" borderId="21" xfId="0" applyFont="1" applyFill="1" applyBorder="1" applyAlignment="1">
      <alignment horizontal="center"/>
    </xf>
    <xf numFmtId="0" fontId="0" fillId="6" borderId="22" xfId="0" applyFill="1" applyBorder="1" applyAlignment="1">
      <alignment horizontal="center"/>
    </xf>
    <xf numFmtId="0" fontId="2" fillId="12" borderId="22" xfId="0" applyFont="1" applyFill="1" applyBorder="1" applyAlignment="1">
      <alignment horizontal="center"/>
    </xf>
    <xf numFmtId="0" fontId="2" fillId="13" borderId="23" xfId="0" applyFont="1" applyFill="1" applyBorder="1" applyAlignment="1">
      <alignment horizontal="center"/>
    </xf>
    <xf numFmtId="0" fontId="0" fillId="6" borderId="24" xfId="0" applyFill="1" applyBorder="1" applyAlignment="1">
      <alignment horizontal="center"/>
    </xf>
    <xf numFmtId="0" fontId="0" fillId="14" borderId="24" xfId="0" applyFill="1" applyBorder="1" applyAlignment="1">
      <alignment horizontal="center"/>
    </xf>
    <xf numFmtId="0" fontId="2" fillId="6" borderId="24" xfId="0" applyFont="1" applyFill="1" applyBorder="1" applyAlignment="1">
      <alignment horizontal="center"/>
    </xf>
    <xf numFmtId="0" fontId="2" fillId="12" borderId="25" xfId="0" applyFont="1" applyFill="1" applyBorder="1" applyAlignment="1">
      <alignment horizontal="center"/>
    </xf>
    <xf numFmtId="0" fontId="2" fillId="13" borderId="26" xfId="0" applyFont="1" applyFill="1" applyBorder="1" applyAlignment="1">
      <alignment horizontal="center"/>
    </xf>
    <xf numFmtId="0" fontId="0" fillId="4" borderId="27" xfId="0" applyFill="1" applyBorder="1" applyAlignment="1">
      <alignment horizontal="center"/>
    </xf>
    <xf numFmtId="20" fontId="0" fillId="4" borderId="4" xfId="0" applyNumberFormat="1" applyFill="1" applyBorder="1" applyAlignment="1">
      <alignment horizontal="center"/>
    </xf>
    <xf numFmtId="0" fontId="0" fillId="4" borderId="4" xfId="0" applyFill="1" applyBorder="1" applyAlignment="1">
      <alignment horizontal="center"/>
    </xf>
    <xf numFmtId="0" fontId="2" fillId="4" borderId="7" xfId="0" applyFont="1" applyFill="1" applyBorder="1" applyAlignment="1">
      <alignment horizontal="center"/>
    </xf>
    <xf numFmtId="0" fontId="2" fillId="4" borderId="13" xfId="0" applyFont="1" applyFill="1" applyBorder="1" applyAlignment="1">
      <alignment horizontal="center"/>
    </xf>
    <xf numFmtId="0" fontId="0" fillId="4" borderId="5" xfId="0" applyFill="1" applyBorder="1" applyAlignment="1">
      <alignment horizontal="center"/>
    </xf>
    <xf numFmtId="0" fontId="2" fillId="4" borderId="5" xfId="0" applyFont="1" applyFill="1" applyBorder="1" applyAlignment="1">
      <alignment horizontal="center"/>
    </xf>
    <xf numFmtId="0" fontId="2" fillId="4" borderId="14" xfId="0" applyFont="1" applyFill="1" applyBorder="1" applyAlignment="1">
      <alignment horizontal="center"/>
    </xf>
    <xf numFmtId="0" fontId="2" fillId="4" borderId="12" xfId="0" applyFont="1" applyFill="1" applyBorder="1" applyAlignment="1">
      <alignment horizontal="center"/>
    </xf>
    <xf numFmtId="0" fontId="0" fillId="7" borderId="6" xfId="0" applyFill="1" applyBorder="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wrapText="1"/>
    </xf>
    <xf numFmtId="0" fontId="0" fillId="7" borderId="6" xfId="0" applyFill="1" applyBorder="1" applyAlignment="1">
      <alignment horizontal="center" vertical="center"/>
    </xf>
    <xf numFmtId="0" fontId="0" fillId="0" borderId="4" xfId="0" applyBorder="1" applyAlignment="1">
      <alignment horizontal="center" vertical="center"/>
    </xf>
    <xf numFmtId="0" fontId="0" fillId="5" borderId="4" xfId="0" applyFill="1" applyBorder="1" applyAlignment="1">
      <alignment horizontal="center" vertical="center"/>
    </xf>
    <xf numFmtId="0" fontId="0" fillId="5" borderId="6" xfId="0" applyFill="1" applyBorder="1" applyAlignment="1">
      <alignment horizontal="center" vertical="center"/>
    </xf>
    <xf numFmtId="0" fontId="0" fillId="5" borderId="11" xfId="0" applyFill="1" applyBorder="1" applyAlignment="1">
      <alignment horizontal="center" vertical="center"/>
    </xf>
    <xf numFmtId="0" fontId="0" fillId="5" borderId="5" xfId="0" applyFill="1" applyBorder="1" applyAlignment="1">
      <alignment horizontal="center" vertical="center"/>
    </xf>
    <xf numFmtId="0" fontId="0" fillId="0" borderId="6" xfId="0" applyBorder="1" applyAlignment="1">
      <alignment horizontal="center" vertical="center"/>
    </xf>
    <xf numFmtId="0" fontId="0" fillId="7" borderId="5" xfId="0" applyFill="1" applyBorder="1" applyAlignment="1">
      <alignment horizontal="center" vertical="center"/>
    </xf>
    <xf numFmtId="0" fontId="0" fillId="7" borderId="4" xfId="0" applyFill="1" applyBorder="1" applyAlignment="1">
      <alignment horizontal="center" vertical="center"/>
    </xf>
    <xf numFmtId="2" fontId="2" fillId="12" borderId="22" xfId="0" applyNumberFormat="1" applyFont="1" applyFill="1" applyBorder="1" applyAlignment="1">
      <alignment horizontal="center"/>
    </xf>
    <xf numFmtId="0" fontId="0" fillId="0" borderId="6" xfId="0" applyFill="1" applyBorder="1" applyAlignment="1">
      <alignment horizontal="center"/>
    </xf>
    <xf numFmtId="2" fontId="0" fillId="4" borderId="4" xfId="0" applyNumberFormat="1" applyFill="1" applyBorder="1"/>
    <xf numFmtId="164" fontId="0" fillId="6" borderId="4" xfId="0" applyNumberFormat="1" applyFill="1" applyBorder="1" applyAlignment="1">
      <alignment horizontal="center"/>
    </xf>
    <xf numFmtId="164" fontId="2" fillId="12" borderId="22" xfId="0" applyNumberFormat="1" applyFont="1" applyFill="1" applyBorder="1" applyAlignment="1">
      <alignment horizontal="center"/>
    </xf>
    <xf numFmtId="164" fontId="2" fillId="13" borderId="13" xfId="0" applyNumberFormat="1" applyFont="1" applyFill="1" applyBorder="1" applyAlignment="1">
      <alignment horizontal="center"/>
    </xf>
    <xf numFmtId="164" fontId="0" fillId="6" borderId="5" xfId="0" applyNumberFormat="1" applyFill="1" applyBorder="1" applyAlignment="1">
      <alignment horizontal="center"/>
    </xf>
    <xf numFmtId="164" fontId="0" fillId="14" borderId="5" xfId="0" applyNumberFormat="1" applyFill="1" applyBorder="1" applyAlignment="1">
      <alignment horizontal="center"/>
    </xf>
    <xf numFmtId="164" fontId="2" fillId="6" borderId="5" xfId="0" applyNumberFormat="1" applyFont="1" applyFill="1" applyBorder="1" applyAlignment="1">
      <alignment horizontal="center"/>
    </xf>
    <xf numFmtId="164" fontId="0" fillId="0" borderId="0" xfId="0" applyNumberFormat="1"/>
    <xf numFmtId="16" fontId="0" fillId="5" borderId="8" xfId="0" applyNumberFormat="1" applyFill="1" applyBorder="1" applyAlignment="1">
      <alignment horizontal="center"/>
    </xf>
    <xf numFmtId="16" fontId="0" fillId="5" borderId="7" xfId="0" applyNumberFormat="1" applyFill="1" applyBorder="1" applyAlignment="1">
      <alignment horizontal="center"/>
    </xf>
    <xf numFmtId="0" fontId="0" fillId="0" borderId="6" xfId="0" applyBorder="1" applyAlignment="1">
      <alignment horizontal="center" vertical="center"/>
    </xf>
    <xf numFmtId="0" fontId="0" fillId="0" borderId="5" xfId="0" applyBorder="1" applyAlignment="1">
      <alignment horizontal="center" vertical="center"/>
    </xf>
    <xf numFmtId="0" fontId="0" fillId="7" borderId="6" xfId="0" applyFill="1" applyBorder="1" applyAlignment="1">
      <alignment horizontal="center" vertical="center"/>
    </xf>
    <xf numFmtId="0" fontId="0" fillId="7" borderId="5" xfId="0" applyFill="1" applyBorder="1" applyAlignment="1">
      <alignment horizontal="center" vertical="center"/>
    </xf>
    <xf numFmtId="0" fontId="0" fillId="8" borderId="0" xfId="0" applyFill="1" applyAlignment="1">
      <alignment horizontal="center"/>
    </xf>
    <xf numFmtId="0" fontId="0" fillId="7" borderId="11" xfId="0" applyFill="1" applyBorder="1" applyAlignment="1">
      <alignment horizontal="center" vertical="center"/>
    </xf>
    <xf numFmtId="0" fontId="0" fillId="0" borderId="4" xfId="0" applyBorder="1" applyAlignment="1">
      <alignment horizontal="center" vertical="center" wrapText="1"/>
    </xf>
    <xf numFmtId="0" fontId="0" fillId="0" borderId="4" xfId="0" applyBorder="1" applyAlignment="1">
      <alignment horizontal="center" vertical="center"/>
    </xf>
    <xf numFmtId="0" fontId="0" fillId="5" borderId="4" xfId="0" applyFill="1" applyBorder="1" applyAlignment="1">
      <alignment horizontal="center" vertical="center"/>
    </xf>
    <xf numFmtId="0" fontId="0" fillId="5" borderId="6" xfId="0" applyFill="1" applyBorder="1" applyAlignment="1">
      <alignment horizontal="center" vertical="center"/>
    </xf>
    <xf numFmtId="0" fontId="0" fillId="5" borderId="11" xfId="0" applyFill="1" applyBorder="1" applyAlignment="1">
      <alignment horizontal="center" vertical="center"/>
    </xf>
    <xf numFmtId="0" fontId="0" fillId="5" borderId="5" xfId="0" applyFill="1" applyBorder="1" applyAlignment="1">
      <alignment horizontal="center" vertical="center"/>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wrapText="1"/>
    </xf>
    <xf numFmtId="0" fontId="0" fillId="0" borderId="11" xfId="0" applyBorder="1" applyAlignment="1">
      <alignment horizontal="center" vertical="center"/>
    </xf>
    <xf numFmtId="0" fontId="0" fillId="7" borderId="6" xfId="0" applyFill="1" applyBorder="1" applyAlignment="1">
      <alignment horizontal="center" vertical="center" wrapText="1"/>
    </xf>
    <xf numFmtId="0" fontId="0" fillId="7" borderId="4" xfId="0" applyFill="1" applyBorder="1" applyAlignment="1">
      <alignment horizontal="center" vertical="center"/>
    </xf>
    <xf numFmtId="0" fontId="0" fillId="7" borderId="4" xfId="0" applyFill="1" applyBorder="1" applyAlignment="1">
      <alignment horizontal="center" vertical="center" wrapText="1"/>
    </xf>
    <xf numFmtId="0" fontId="0" fillId="4" borderId="6" xfId="0" applyFill="1" applyBorder="1" applyAlignment="1">
      <alignment horizontal="center" vertical="center" wrapText="1"/>
    </xf>
    <xf numFmtId="0" fontId="0" fillId="4" borderId="5" xfId="0" applyFill="1" applyBorder="1" applyAlignment="1">
      <alignment horizontal="center" vertical="center" wrapText="1"/>
    </xf>
    <xf numFmtId="0" fontId="0" fillId="0" borderId="6" xfId="0" applyFill="1" applyBorder="1" applyAlignment="1">
      <alignment horizontal="center" vertical="center" wrapText="1"/>
    </xf>
    <xf numFmtId="0" fontId="0" fillId="0" borderId="5" xfId="0" applyFill="1" applyBorder="1" applyAlignment="1">
      <alignment horizontal="center" vertical="center" wrapText="1"/>
    </xf>
  </cellXfs>
  <cellStyles count="2">
    <cellStyle name="Bad" xfId="1" builtinId="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Daniel Allen" id="{9FB866FB-65C5-4BEC-884C-39C9EA8F4829}" userId="543f0467e674d3a6"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K29" dT="2020-10-26T16:19:31.18" personId="{9FB866FB-65C5-4BEC-884C-39C9EA8F4829}" id="{D07E3449-8302-4EF4-B456-9F5A98C9AED1}">
    <text>HEAVY RAIN ALL DAY! HEAVY RAIN ALSO ALL OF SATURDAY PRIOR</text>
  </threadedComment>
  <threadedComment ref="L29" dT="2020-10-28T15:46:14.93" personId="{9FB866FB-65C5-4BEC-884C-39C9EA8F4829}" id="{A5315814-0479-4AD5-A351-75FC764C983B}">
    <text>Heavy rain half day</text>
  </threadedComment>
  <threadedComment ref="M29" dT="2020-10-28T15:46:24.22" personId="{9FB866FB-65C5-4BEC-884C-39C9EA8F4829}" id="{CCEED188-7F1E-4612-8B70-029975E1F411}">
    <text>Clear all day, no rain</text>
  </threadedComment>
  <threadedComment ref="M29" dT="2020-10-30T13:33:32.16" personId="{9FB866FB-65C5-4BEC-884C-39C9EA8F4829}" id="{9C57C722-D68B-4A89-8F97-954B9438DE09}" parentId="{CCEED188-7F1E-4612-8B70-029975E1F411}">
    <text>This was the first day after Francesca asked for well depths daily</text>
  </threadedComment>
  <threadedComment ref="N29" dT="2020-10-30T12:24:43.80" personId="{9FB866FB-65C5-4BEC-884C-39C9EA8F4829}" id="{4AF1A8E1-E3D8-40F8-A941-7758FC843FAD}">
    <text>Very heavy rain for all of the day!</text>
  </threadedComment>
  <threadedComment ref="O29" dT="2020-10-30T12:25:11.34" personId="{9FB866FB-65C5-4BEC-884C-39C9EA8F4829}" id="{2E573F14-B2FF-484F-A598-9A86723EC862}">
    <text>Light rain for periods of the day!</text>
  </threadedComment>
  <threadedComment ref="Q29" dT="2020-11-02T14:21:30.25" personId="{9FB866FB-65C5-4BEC-884C-39C9EA8F4829}" id="{422ACF31-8FEE-44AA-B2F6-B37E6D3EB7AF}">
    <text>Weather: Monday, mostly dry and sunny, Saturday was mostly clear, heavy rain Sunday</text>
  </threadedComment>
  <threadedComment ref="AF29" dT="2020-11-24T13:32:34.70" personId="{9FB866FB-65C5-4BEC-884C-39C9EA8F4829}" id="{6C48D4D8-08A4-41B2-B1A9-90266D054EA2}">
    <text>Overnight 0.1mm (meteoblue.com)
No rain in site hours</text>
  </threadedComment>
  <threadedComment ref="AH29" dT="2020-11-24T13:31:36.55" personId="{9FB866FB-65C5-4BEC-884C-39C9EA8F4829}" id="{B6E10F42-0C8E-4EE2-9A31-68CDC4C13720}">
    <text>Overnight no rain (meteoblue.com)
Dry all day on site, sunny and cool
1.8mm rainfall in evening</text>
  </threadedComment>
  <threadedComment ref="AK29" dT="2020-11-24T13:22:42.02" personId="{9FB866FB-65C5-4BEC-884C-39C9EA8F4829}" id="{58724046-1EF0-4E96-9308-A9C52851F0E8}">
    <text>Overnight and Weekend:  2.4mm on Sat, SUn dry (meteoblue.com)
Dry, Sunny, Cool</text>
  </threadedComment>
  <threadedComment ref="AM29" dT="2020-11-24T13:19:57.63" personId="{9FB866FB-65C5-4BEC-884C-39C9EA8F4829}" id="{2090C73F-9D63-486C-B7F3-3725FA5266EB}">
    <text>No overnight rainfall.
No rain in the morning</text>
  </threadedComment>
  <threadedComment ref="AD30" dT="2020-11-20T12:20:32.31" personId="{9FB866FB-65C5-4BEC-884C-39C9EA8F4829}" id="{D0955519-B2ED-44B6-8EA8-90F7C82EAEE7}">
    <text>started drilling at about 14:00</text>
  </threadedComment>
  <threadedComment ref="AM30" dT="2020-11-24T13:25:54.52" personId="{9FB866FB-65C5-4BEC-884C-39C9EA8F4829}" id="{0D927342-4262-4F67-B6A5-55A392F5D529}">
    <text>Done before any grouting commenced, cement arrived 12:45</text>
  </threadedComment>
  <threadedComment ref="I39" dT="2020-10-26T07:47:29.11" personId="{9FB866FB-65C5-4BEC-884C-39C9EA8F4829}" id="{7D4DF9D1-B065-4F7D-9630-6D1DFF276660}">
    <text>Checked depth on 23/10/2020 and it went to 24.7m from OGL</text>
  </threadedComment>
  <threadedComment ref="I42" dT="2020-10-23T13:24:28.47" personId="{9FB866FB-65C5-4BEC-884C-39C9EA8F4829}" id="{E7C5727B-38D9-4F50-943E-225E00B6538F}">
    <text>The dip metre did not go off, but it stopped as if it had hit the bottom. could not get it to go further down with giggling the tape. CCG to clean on 26-10</text>
  </threadedComment>
  <threadedComment ref="I42" dT="2020-10-26T07:48:02.30" personId="{9FB866FB-65C5-4BEC-884C-39C9EA8F4829}" id="{2DE26CBC-0A9F-4E45-B2C7-624A78C5D37E}" parentId="{E7C5727B-38D9-4F50-943E-225E00B6538F}">
    <text>CCG confimed that it was 25m deep and that they will clear out the debris 26/10/2020</text>
  </threadedComment>
  <threadedComment ref="K45" dT="2020-10-26T16:18:07.25" personId="{9FB866FB-65C5-4BEC-884C-39C9EA8F4829}" id="{8C9C2E5D-36B4-4907-AE03-0FF0A267860B}">
    <text>Could not get reading, the water was at ground level! Do we need to have CCG put a new cap on it or dig around etc?</text>
  </threadedComment>
  <threadedComment ref="L45" dT="2020-10-28T08:03:28.60" personId="{9FB866FB-65C5-4BEC-884C-39C9EA8F4829}" id="{7F50BE29-F6DA-4CA8-B823-1B793911D7AD}">
    <text>This appears to be draining now as there is less rainfall today but still quite heavy at times</text>
  </threadedComment>
  <threadedComment ref="N45" dT="2020-10-30T12:27:43.36" personId="{9FB866FB-65C5-4BEC-884C-39C9EA8F4829}" id="{00D55D5E-7D10-47F4-8BF7-AB727A1C9146}">
    <text>Ground water getting in from the top, I had excavator dig around this, and moved a plug from another well to cover this hole to stop water ingress at ground level, should have no further issues</text>
  </threadedComment>
  <threadedComment ref="E48" dT="2020-10-23T14:23:13.18" personId="{9FB866FB-65C5-4BEC-884C-39C9EA8F4829}" id="{E9BF052A-8370-48E1-B3BD-FA0AE23526C7}">
    <text>No reading taken by mistake</text>
  </threadedComment>
  <threadedComment ref="AC48" dT="2020-11-18T15:55:36.71" personId="{9FB866FB-65C5-4BEC-884C-39C9EA8F4829}" id="{D120C36B-28F5-4080-96BA-21C89AA5328F}">
    <text>could not see on Monday any ingress at ground level.</text>
  </threadedComment>
  <threadedComment ref="K49" dT="2020-10-28T15:43:41.66" personId="{9FB866FB-65C5-4BEC-884C-39C9EA8F4829}" id="{C14B70B3-B9F9-430C-9144-338E1AC34984}">
    <text>'false' reading at 21.38m</text>
  </threadedComment>
  <threadedComment ref="L49" dT="2020-10-28T15:43:34.16" personId="{9FB866FB-65C5-4BEC-884C-39C9EA8F4829}" id="{FA5E55DE-DCA6-4871-BC36-A121272ECBB6}">
    <text>'false' reading at 21.38m</text>
  </threadedComment>
  <threadedComment ref="M49" dT="2020-10-28T15:43:24.07" personId="{9FB866FB-65C5-4BEC-884C-39C9EA8F4829}" id="{A49FDBB8-48B2-4543-B485-A092F4814E20}">
    <text>'false' reading at 21.38m</text>
  </threadedComment>
  <threadedComment ref="N49" dT="2020-11-02T14:20:08.62" personId="{9FB866FB-65C5-4BEC-884C-39C9EA8F4829}" id="{B3F14142-CE5C-43C0-8594-265152CE3B9A}">
    <text>'false' reading at 21.38m</text>
  </threadedComment>
  <threadedComment ref="O49" dT="2020-11-02T14:20:15.87" personId="{9FB866FB-65C5-4BEC-884C-39C9EA8F4829}" id="{1A8DFFD2-8E86-4A23-9657-028A5C3EDCDB}">
    <text>'false' reading at 21.38m</text>
  </threadedComment>
  <threadedComment ref="B56" dT="2020-11-02T12:55:17.60" personId="{9FB866FB-65C5-4BEC-884C-39C9EA8F4829}" id="{3B4B97F3-BF0E-41EC-856F-E7E6B75E1BC7}">
    <text>approx 700mm silt in bottom</text>
  </threadedComment>
  <threadedComment ref="M56" dT="2020-10-30T12:21:43.73" personId="{9FB866FB-65C5-4BEC-884C-39C9EA8F4829}" id="{C04A81AA-DC70-4592-83CC-AFC417230CDA}">
    <text>Did i forget to add 220mm?</text>
  </threadedComment>
  <threadedComment ref="K57" dT="2020-10-26T16:17:12.76" personId="{9FB866FB-65C5-4BEC-884C-39C9EA8F4829}" id="{AE6C4EE3-9080-4F18-80D6-B3F77D280758}">
    <text>Had to fiddle around a lot with sensitivity to get a reading, mid way between medium and high. Appeared to be slop, and not water</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N60"/>
  <sheetViews>
    <sheetView tabSelected="1" topLeftCell="GL28" zoomScaleNormal="100" workbookViewId="0">
      <selection activeCell="HI57" sqref="HI57"/>
    </sheetView>
  </sheetViews>
  <sheetFormatPr defaultRowHeight="14.5" x14ac:dyDescent="0.35"/>
  <cols>
    <col min="1" max="3" width="14.1796875" customWidth="1"/>
    <col min="4" max="4" width="12.7265625" customWidth="1"/>
    <col min="5" max="5" width="11.453125" customWidth="1"/>
    <col min="6" max="9" width="8.81640625" customWidth="1"/>
    <col min="10" max="10" width="10.26953125" customWidth="1"/>
    <col min="11" max="11" width="10.1796875" customWidth="1"/>
    <col min="65" max="65" width="11" customWidth="1"/>
  </cols>
  <sheetData>
    <row r="1" spans="1:9" x14ac:dyDescent="0.35">
      <c r="A1" t="s">
        <v>0</v>
      </c>
    </row>
    <row r="3" spans="1:9" ht="14.5" customHeight="1" x14ac:dyDescent="0.35">
      <c r="A3" s="149" t="s">
        <v>1</v>
      </c>
      <c r="B3" s="150" t="s">
        <v>2</v>
      </c>
      <c r="C3" s="30" t="s">
        <v>3</v>
      </c>
      <c r="D3" s="122" t="s">
        <v>4</v>
      </c>
      <c r="E3" s="122"/>
      <c r="F3" s="27" t="s">
        <v>5</v>
      </c>
      <c r="G3" s="27" t="s">
        <v>6</v>
      </c>
      <c r="H3" s="27" t="s">
        <v>7</v>
      </c>
      <c r="I3" s="27" t="s">
        <v>8</v>
      </c>
    </row>
    <row r="4" spans="1:9" x14ac:dyDescent="0.35">
      <c r="A4" s="149"/>
      <c r="B4" s="151"/>
      <c r="C4" s="31"/>
      <c r="D4" s="27" t="s">
        <v>9</v>
      </c>
      <c r="E4" s="27" t="s">
        <v>10</v>
      </c>
      <c r="F4" s="5"/>
      <c r="G4" s="5"/>
      <c r="H4" s="5"/>
      <c r="I4" s="5"/>
    </row>
    <row r="5" spans="1:9" x14ac:dyDescent="0.35">
      <c r="A5" s="149"/>
      <c r="B5" s="152"/>
      <c r="C5" s="32"/>
      <c r="D5" s="27" t="s">
        <v>11</v>
      </c>
      <c r="E5" s="27"/>
      <c r="F5" s="27" t="s">
        <v>11</v>
      </c>
      <c r="G5" s="27" t="s">
        <v>11</v>
      </c>
      <c r="H5" s="27" t="s">
        <v>11</v>
      </c>
      <c r="I5" s="27" t="s">
        <v>11</v>
      </c>
    </row>
    <row r="6" spans="1:9" x14ac:dyDescent="0.35">
      <c r="A6" s="149"/>
      <c r="B6" s="122" t="s">
        <v>12</v>
      </c>
      <c r="C6" s="122" t="s">
        <v>13</v>
      </c>
      <c r="D6" s="27" t="s">
        <v>12</v>
      </c>
      <c r="E6" s="28"/>
      <c r="F6" s="27" t="s">
        <v>12</v>
      </c>
      <c r="G6" s="27" t="s">
        <v>12</v>
      </c>
      <c r="H6" s="27" t="s">
        <v>12</v>
      </c>
      <c r="I6" s="27" t="s">
        <v>12</v>
      </c>
    </row>
    <row r="7" spans="1:9" x14ac:dyDescent="0.35">
      <c r="A7" s="148" t="s">
        <v>14</v>
      </c>
      <c r="B7" s="141">
        <v>57.28</v>
      </c>
      <c r="C7" s="126">
        <f>E7-D7</f>
        <v>9.5</v>
      </c>
      <c r="D7" s="2">
        <v>40</v>
      </c>
      <c r="E7" s="86">
        <v>49.5</v>
      </c>
      <c r="F7" s="6"/>
      <c r="G7" s="7"/>
      <c r="H7" s="7"/>
      <c r="I7" s="7"/>
    </row>
    <row r="8" spans="1:9" x14ac:dyDescent="0.35">
      <c r="A8" s="148"/>
      <c r="B8" s="142"/>
      <c r="C8" s="118"/>
      <c r="D8" s="2">
        <f>B7-D7</f>
        <v>17.28</v>
      </c>
      <c r="E8" s="1">
        <f>B7-E7</f>
        <v>7.7800000000000011</v>
      </c>
      <c r="F8" s="6"/>
      <c r="G8" s="7"/>
      <c r="H8" s="7"/>
      <c r="I8" s="7"/>
    </row>
    <row r="9" spans="1:9" x14ac:dyDescent="0.35">
      <c r="A9" s="159" t="s">
        <v>15</v>
      </c>
      <c r="B9" s="143">
        <v>57.36</v>
      </c>
      <c r="C9" s="120">
        <f>E9-D9</f>
        <v>9.7100000000000009</v>
      </c>
      <c r="D9" s="10">
        <v>20</v>
      </c>
      <c r="E9" s="11">
        <v>29.71</v>
      </c>
      <c r="F9" s="6"/>
      <c r="G9" s="7"/>
      <c r="H9" s="7"/>
      <c r="I9" s="7"/>
    </row>
    <row r="10" spans="1:9" x14ac:dyDescent="0.35">
      <c r="A10" s="159"/>
      <c r="B10" s="144"/>
      <c r="C10" s="127"/>
      <c r="D10" s="10">
        <f>B9-D9</f>
        <v>37.36</v>
      </c>
      <c r="E10" s="128">
        <f>B9-E9</f>
        <v>27.65</v>
      </c>
      <c r="F10" s="6"/>
      <c r="G10" s="7"/>
      <c r="H10" s="7"/>
      <c r="I10" s="7"/>
    </row>
    <row r="11" spans="1:9" x14ac:dyDescent="0.35">
      <c r="A11" s="147" t="s">
        <v>16</v>
      </c>
      <c r="B11" s="161" t="s">
        <v>17</v>
      </c>
      <c r="C11" s="119">
        <f>25-15</f>
        <v>10</v>
      </c>
      <c r="D11" s="2" t="s">
        <v>18</v>
      </c>
      <c r="E11" s="1" t="s">
        <v>19</v>
      </c>
      <c r="F11" s="6"/>
      <c r="G11" s="7"/>
      <c r="H11" s="7"/>
      <c r="I11" s="7"/>
    </row>
    <row r="12" spans="1:9" x14ac:dyDescent="0.35">
      <c r="A12" s="148"/>
      <c r="B12" s="162"/>
      <c r="C12" s="29"/>
      <c r="D12" s="14" t="s">
        <v>17</v>
      </c>
      <c r="E12" s="15" t="s">
        <v>17</v>
      </c>
      <c r="F12" s="6"/>
      <c r="G12" s="7"/>
      <c r="H12" s="7"/>
      <c r="I12" s="7"/>
    </row>
    <row r="13" spans="1:9" x14ac:dyDescent="0.35">
      <c r="A13" s="160" t="s">
        <v>20</v>
      </c>
      <c r="B13" s="161" t="s">
        <v>17</v>
      </c>
      <c r="C13" s="117">
        <f>25-15</f>
        <v>10</v>
      </c>
      <c r="D13" s="10" t="s">
        <v>18</v>
      </c>
      <c r="E13" s="128" t="s">
        <v>19</v>
      </c>
      <c r="F13" s="6"/>
      <c r="G13" s="7"/>
      <c r="H13" s="7"/>
      <c r="I13" s="7"/>
    </row>
    <row r="14" spans="1:9" x14ac:dyDescent="0.35">
      <c r="A14" s="159"/>
      <c r="B14" s="162"/>
      <c r="C14" s="33"/>
      <c r="D14" s="14" t="s">
        <v>17</v>
      </c>
      <c r="E14" s="15" t="s">
        <v>17</v>
      </c>
      <c r="F14" s="6"/>
      <c r="G14" s="7"/>
      <c r="H14" s="7"/>
      <c r="I14" s="7"/>
    </row>
    <row r="15" spans="1:9" x14ac:dyDescent="0.35">
      <c r="A15" s="148" t="s">
        <v>21</v>
      </c>
      <c r="B15" s="141">
        <v>58.67</v>
      </c>
      <c r="C15" s="126">
        <f>E15-D15</f>
        <v>3.6000000000000014</v>
      </c>
      <c r="D15" s="2">
        <v>40</v>
      </c>
      <c r="E15" s="86">
        <v>43.6</v>
      </c>
      <c r="F15" s="6"/>
      <c r="G15" s="7"/>
      <c r="H15" s="7"/>
      <c r="I15" s="7"/>
    </row>
    <row r="16" spans="1:9" x14ac:dyDescent="0.35">
      <c r="A16" s="148"/>
      <c r="B16" s="142"/>
      <c r="C16" s="118"/>
      <c r="D16" s="2">
        <f>B15-D15</f>
        <v>18.670000000000002</v>
      </c>
      <c r="E16" s="1">
        <f>B15-E15</f>
        <v>15.07</v>
      </c>
      <c r="F16" s="6"/>
      <c r="G16" s="7"/>
      <c r="H16" s="7"/>
      <c r="I16" s="7"/>
    </row>
    <row r="17" spans="1:222" x14ac:dyDescent="0.35">
      <c r="A17" s="160" t="s">
        <v>22</v>
      </c>
      <c r="B17" s="143">
        <v>59.66</v>
      </c>
      <c r="C17" s="12" t="s">
        <v>23</v>
      </c>
      <c r="D17" s="10">
        <v>24</v>
      </c>
      <c r="E17" s="11">
        <v>24.7</v>
      </c>
      <c r="F17" s="6"/>
      <c r="G17" s="7"/>
      <c r="H17" s="7"/>
      <c r="I17" s="7"/>
    </row>
    <row r="18" spans="1:222" x14ac:dyDescent="0.35">
      <c r="A18" s="159"/>
      <c r="B18" s="144"/>
      <c r="C18" s="13" t="s">
        <v>24</v>
      </c>
      <c r="D18" s="10">
        <f>B17-D17</f>
        <v>35.659999999999997</v>
      </c>
      <c r="E18" s="128">
        <f>B17-E17</f>
        <v>34.959999999999994</v>
      </c>
      <c r="F18" s="6"/>
      <c r="G18" s="7"/>
      <c r="H18" s="7"/>
      <c r="I18" s="7"/>
    </row>
    <row r="19" spans="1:222" x14ac:dyDescent="0.35">
      <c r="A19" s="147" t="s">
        <v>25</v>
      </c>
      <c r="B19" s="163">
        <v>60.74</v>
      </c>
      <c r="C19" s="119">
        <f>E19-D19</f>
        <v>8.5</v>
      </c>
      <c r="D19" s="2">
        <v>25</v>
      </c>
      <c r="E19" s="1">
        <v>33.5</v>
      </c>
      <c r="F19" s="6"/>
      <c r="G19" s="7"/>
      <c r="H19" s="7"/>
      <c r="I19" s="7"/>
    </row>
    <row r="20" spans="1:222" x14ac:dyDescent="0.35">
      <c r="A20" s="148"/>
      <c r="B20" s="164"/>
      <c r="C20" s="29"/>
      <c r="D20" s="2">
        <f>B19-D19</f>
        <v>35.74</v>
      </c>
      <c r="E20" s="1">
        <f>B19-E19</f>
        <v>27.240000000000002</v>
      </c>
      <c r="F20" s="6"/>
      <c r="G20" s="7"/>
      <c r="H20" s="7"/>
      <c r="I20" s="7"/>
    </row>
    <row r="21" spans="1:222" x14ac:dyDescent="0.35">
      <c r="A21" s="159" t="s">
        <v>26</v>
      </c>
      <c r="B21" s="143">
        <v>60.22</v>
      </c>
      <c r="C21" s="120">
        <f>E21-D21</f>
        <v>6.7999999999999972</v>
      </c>
      <c r="D21" s="10">
        <v>35</v>
      </c>
      <c r="E21" s="11">
        <v>41.8</v>
      </c>
      <c r="F21" s="6"/>
      <c r="G21" s="7"/>
      <c r="H21" s="7"/>
      <c r="I21" s="7"/>
    </row>
    <row r="22" spans="1:222" x14ac:dyDescent="0.35">
      <c r="A22" s="159"/>
      <c r="B22" s="144"/>
      <c r="C22" s="127"/>
      <c r="D22" s="10">
        <f>B21-D21</f>
        <v>25.22</v>
      </c>
      <c r="E22" s="128">
        <f>B21-E21</f>
        <v>18.420000000000002</v>
      </c>
      <c r="F22" s="6"/>
      <c r="G22" s="7"/>
      <c r="H22" s="7"/>
      <c r="I22" s="7"/>
    </row>
    <row r="23" spans="1:222" x14ac:dyDescent="0.35">
      <c r="A23" s="147" t="s">
        <v>27</v>
      </c>
      <c r="B23" s="141">
        <v>60.8</v>
      </c>
      <c r="C23" s="3" t="s">
        <v>23</v>
      </c>
      <c r="D23" s="2">
        <v>25</v>
      </c>
      <c r="E23" s="86">
        <v>25.08</v>
      </c>
      <c r="F23" s="6"/>
      <c r="G23" s="7"/>
      <c r="H23" s="7"/>
      <c r="I23" s="7"/>
    </row>
    <row r="24" spans="1:222" x14ac:dyDescent="0.35">
      <c r="A24" s="148"/>
      <c r="B24" s="142"/>
      <c r="C24" s="4" t="s">
        <v>24</v>
      </c>
      <c r="D24" s="2">
        <f>B23-D23</f>
        <v>35.799999999999997</v>
      </c>
      <c r="E24" s="1">
        <f>B23-E23</f>
        <v>35.72</v>
      </c>
      <c r="F24" s="8"/>
      <c r="G24" s="9"/>
      <c r="H24" s="9"/>
      <c r="I24" s="9"/>
    </row>
    <row r="27" spans="1:222" x14ac:dyDescent="0.35">
      <c r="A27" s="145" t="s">
        <v>28</v>
      </c>
      <c r="B27" s="145"/>
      <c r="C27" s="39"/>
      <c r="D27" s="39"/>
    </row>
    <row r="29" spans="1:222" ht="15" customHeight="1" x14ac:dyDescent="0.35">
      <c r="A29" s="149" t="s">
        <v>1</v>
      </c>
      <c r="B29" s="150" t="s">
        <v>2</v>
      </c>
      <c r="C29" s="123"/>
      <c r="D29" s="123"/>
      <c r="E29" s="16">
        <v>44123</v>
      </c>
      <c r="F29" s="16">
        <v>44124</v>
      </c>
      <c r="G29" s="16">
        <v>44125</v>
      </c>
      <c r="H29" s="16">
        <v>44126</v>
      </c>
      <c r="I29" s="16">
        <v>44127</v>
      </c>
      <c r="J29" s="17" t="s">
        <v>5</v>
      </c>
      <c r="K29" s="16">
        <v>44130</v>
      </c>
      <c r="L29" s="16">
        <v>44131</v>
      </c>
      <c r="M29" s="16">
        <v>44132</v>
      </c>
      <c r="N29" s="16">
        <v>44133</v>
      </c>
      <c r="O29" s="16">
        <v>44134</v>
      </c>
      <c r="P29" s="17" t="s">
        <v>6</v>
      </c>
      <c r="Q29" s="16">
        <v>44137</v>
      </c>
      <c r="R29" s="16">
        <v>44138</v>
      </c>
      <c r="S29" s="16">
        <v>44139</v>
      </c>
      <c r="T29" s="16">
        <v>44140</v>
      </c>
      <c r="U29" s="16">
        <v>44141</v>
      </c>
      <c r="V29" s="17" t="s">
        <v>7</v>
      </c>
      <c r="W29" s="16">
        <v>44144</v>
      </c>
      <c r="X29" s="16">
        <v>44145</v>
      </c>
      <c r="Y29" s="16">
        <v>44146</v>
      </c>
      <c r="Z29" s="16">
        <v>44147</v>
      </c>
      <c r="AA29" s="16">
        <v>44148</v>
      </c>
      <c r="AB29" s="17" t="s">
        <v>8</v>
      </c>
      <c r="AC29" s="16">
        <v>44151</v>
      </c>
      <c r="AD29" s="16">
        <v>44152</v>
      </c>
      <c r="AE29" s="16">
        <v>44153</v>
      </c>
      <c r="AF29" s="139">
        <v>44154</v>
      </c>
      <c r="AG29" s="140"/>
      <c r="AH29" s="139">
        <v>44155</v>
      </c>
      <c r="AI29" s="140"/>
      <c r="AJ29" s="17" t="s">
        <v>29</v>
      </c>
      <c r="AK29" s="139">
        <v>44158</v>
      </c>
      <c r="AL29" s="140"/>
      <c r="AM29" s="139">
        <v>44159</v>
      </c>
      <c r="AN29" s="140"/>
      <c r="AO29" s="139">
        <v>44160</v>
      </c>
      <c r="AP29" s="140"/>
      <c r="AQ29" s="139">
        <v>44161</v>
      </c>
      <c r="AR29" s="140"/>
      <c r="AS29" s="139">
        <v>44162</v>
      </c>
      <c r="AT29" s="140"/>
      <c r="AU29" s="17" t="s">
        <v>29</v>
      </c>
      <c r="AV29" s="139">
        <v>44165</v>
      </c>
      <c r="AW29" s="140"/>
      <c r="AX29" s="139">
        <v>44166</v>
      </c>
      <c r="AY29" s="140"/>
      <c r="AZ29" s="139">
        <v>44167</v>
      </c>
      <c r="BA29" s="140"/>
      <c r="BB29" s="139">
        <v>44168</v>
      </c>
      <c r="BC29" s="140"/>
      <c r="BD29" s="139">
        <v>44169</v>
      </c>
      <c r="BE29" s="140"/>
      <c r="BF29" s="17" t="s">
        <v>30</v>
      </c>
      <c r="BG29" s="139">
        <v>44172</v>
      </c>
      <c r="BH29" s="140"/>
      <c r="BI29" s="139">
        <v>44173</v>
      </c>
      <c r="BJ29" s="140"/>
      <c r="BK29" s="139">
        <v>44174</v>
      </c>
      <c r="BL29" s="140"/>
      <c r="BM29" s="108" t="s">
        <v>31</v>
      </c>
      <c r="BN29" s="139">
        <v>44175</v>
      </c>
      <c r="BO29" s="140"/>
      <c r="BP29" s="139">
        <v>44176</v>
      </c>
      <c r="BQ29" s="140"/>
      <c r="BR29" s="17" t="s">
        <v>32</v>
      </c>
      <c r="BS29" s="139">
        <v>44179</v>
      </c>
      <c r="BT29" s="140"/>
      <c r="BU29" s="139">
        <v>44180</v>
      </c>
      <c r="BV29" s="140"/>
      <c r="BW29" s="139">
        <v>44181</v>
      </c>
      <c r="BX29" s="140"/>
      <c r="BY29" s="108" t="s">
        <v>31</v>
      </c>
      <c r="BZ29" s="139">
        <v>44182</v>
      </c>
      <c r="CA29" s="140"/>
      <c r="CB29" s="139">
        <v>44183</v>
      </c>
      <c r="CC29" s="140"/>
      <c r="CD29" s="17" t="s">
        <v>71</v>
      </c>
      <c r="CE29" s="139">
        <v>44200</v>
      </c>
      <c r="CF29" s="140"/>
      <c r="CG29" s="139">
        <v>44201</v>
      </c>
      <c r="CH29" s="140"/>
      <c r="CI29" s="139">
        <v>44202</v>
      </c>
      <c r="CJ29" s="140"/>
      <c r="CK29" s="139">
        <v>44203</v>
      </c>
      <c r="CL29" s="140"/>
      <c r="CM29" s="139">
        <v>44204</v>
      </c>
      <c r="CN29" s="140"/>
      <c r="CO29" s="108" t="s">
        <v>31</v>
      </c>
      <c r="CP29" s="17" t="s">
        <v>72</v>
      </c>
      <c r="CQ29" s="139">
        <v>44207</v>
      </c>
      <c r="CR29" s="140"/>
      <c r="CS29" s="139">
        <v>44208</v>
      </c>
      <c r="CT29" s="140"/>
      <c r="CU29" s="139">
        <v>44209</v>
      </c>
      <c r="CV29" s="140"/>
      <c r="CW29" s="139">
        <v>44210</v>
      </c>
      <c r="CX29" s="140"/>
      <c r="CY29" s="139">
        <v>44211</v>
      </c>
      <c r="CZ29" s="140"/>
      <c r="DA29" s="17" t="s">
        <v>73</v>
      </c>
      <c r="DB29" s="139">
        <v>44214</v>
      </c>
      <c r="DC29" s="140"/>
      <c r="DD29" s="139">
        <v>44215</v>
      </c>
      <c r="DE29" s="140"/>
      <c r="DF29" s="139">
        <v>44216</v>
      </c>
      <c r="DG29" s="140"/>
      <c r="DH29" s="139">
        <v>44217</v>
      </c>
      <c r="DI29" s="140"/>
      <c r="DJ29" s="139">
        <v>44218</v>
      </c>
      <c r="DK29" s="140"/>
      <c r="DL29" s="17" t="s">
        <v>74</v>
      </c>
      <c r="DM29" s="108" t="s">
        <v>31</v>
      </c>
      <c r="DN29" s="139">
        <v>44221</v>
      </c>
      <c r="DO29" s="140"/>
      <c r="DP29" s="139">
        <v>44222</v>
      </c>
      <c r="DQ29" s="140"/>
      <c r="DR29" s="139">
        <v>44223</v>
      </c>
      <c r="DS29" s="140"/>
      <c r="DT29" s="139">
        <v>44224</v>
      </c>
      <c r="DU29" s="140"/>
      <c r="DV29" s="139">
        <v>44225</v>
      </c>
      <c r="DW29" s="140"/>
      <c r="DX29" s="17" t="s">
        <v>75</v>
      </c>
      <c r="DY29" s="139">
        <v>44228</v>
      </c>
      <c r="DZ29" s="140"/>
      <c r="EA29" s="139">
        <v>44229</v>
      </c>
      <c r="EB29" s="140"/>
      <c r="EC29" s="139">
        <v>44230</v>
      </c>
      <c r="ED29" s="140"/>
      <c r="EE29" s="139">
        <v>44231</v>
      </c>
      <c r="EF29" s="140"/>
      <c r="EG29" s="139">
        <v>44232</v>
      </c>
      <c r="EH29" s="140"/>
      <c r="EI29" s="17" t="s">
        <v>76</v>
      </c>
      <c r="EJ29" s="108" t="s">
        <v>31</v>
      </c>
      <c r="EK29" s="139">
        <v>44235</v>
      </c>
      <c r="EL29" s="140"/>
      <c r="EM29" s="139">
        <v>44236</v>
      </c>
      <c r="EN29" s="140"/>
      <c r="EO29" s="139">
        <v>44237</v>
      </c>
      <c r="EP29" s="140"/>
      <c r="EQ29" s="139">
        <v>44238</v>
      </c>
      <c r="ER29" s="140"/>
      <c r="ES29" s="139">
        <v>44239</v>
      </c>
      <c r="ET29" s="140"/>
      <c r="EU29" s="17" t="s">
        <v>77</v>
      </c>
      <c r="EV29" s="139">
        <v>44242</v>
      </c>
      <c r="EW29" s="140"/>
      <c r="EX29" s="139">
        <v>44243</v>
      </c>
      <c r="EY29" s="140"/>
      <c r="EZ29" s="139">
        <v>44244</v>
      </c>
      <c r="FA29" s="140"/>
      <c r="FB29" s="139">
        <v>44245</v>
      </c>
      <c r="FC29" s="140"/>
      <c r="FD29" s="139">
        <v>44246</v>
      </c>
      <c r="FE29" s="140"/>
      <c r="FF29" s="17" t="s">
        <v>78</v>
      </c>
      <c r="FG29" s="108" t="s">
        <v>31</v>
      </c>
      <c r="FH29" s="139">
        <v>44249</v>
      </c>
      <c r="FI29" s="140"/>
      <c r="FJ29" s="139">
        <v>44250</v>
      </c>
      <c r="FK29" s="140"/>
      <c r="FL29" s="139">
        <v>44251</v>
      </c>
      <c r="FM29" s="140"/>
      <c r="FN29" s="139">
        <v>44252</v>
      </c>
      <c r="FO29" s="140"/>
      <c r="FP29" s="139">
        <v>44253</v>
      </c>
      <c r="FQ29" s="140"/>
      <c r="FR29" s="17" t="s">
        <v>79</v>
      </c>
      <c r="FS29" s="108" t="s">
        <v>31</v>
      </c>
      <c r="FT29" s="139">
        <v>44256</v>
      </c>
      <c r="FU29" s="140"/>
      <c r="FV29" s="139">
        <v>44257</v>
      </c>
      <c r="FW29" s="140"/>
      <c r="FX29" s="139">
        <v>44258</v>
      </c>
      <c r="FY29" s="140"/>
      <c r="FZ29" s="139">
        <v>44259</v>
      </c>
      <c r="GA29" s="140"/>
      <c r="GB29" s="139">
        <v>44260</v>
      </c>
      <c r="GC29" s="140"/>
      <c r="GD29" s="17" t="s">
        <v>80</v>
      </c>
      <c r="GE29" s="108" t="s">
        <v>31</v>
      </c>
      <c r="GF29" s="139">
        <v>44263</v>
      </c>
      <c r="GG29" s="140"/>
      <c r="GH29" s="139">
        <v>44264</v>
      </c>
      <c r="GI29" s="140"/>
      <c r="GJ29" s="139">
        <v>44265</v>
      </c>
      <c r="GK29" s="140"/>
      <c r="GL29" s="139">
        <v>44266</v>
      </c>
      <c r="GM29" s="140"/>
      <c r="GN29" s="139">
        <v>44267</v>
      </c>
      <c r="GO29" s="140"/>
      <c r="GP29" s="17" t="s">
        <v>81</v>
      </c>
      <c r="GQ29" s="108" t="s">
        <v>31</v>
      </c>
      <c r="GR29" s="139">
        <v>44270</v>
      </c>
      <c r="GS29" s="140"/>
      <c r="GT29" s="139">
        <v>44271</v>
      </c>
      <c r="GU29" s="140"/>
      <c r="GV29" s="139">
        <v>44272</v>
      </c>
      <c r="GW29" s="140"/>
      <c r="GX29" s="139">
        <v>44273</v>
      </c>
      <c r="GY29" s="140"/>
      <c r="GZ29" s="139">
        <v>44274</v>
      </c>
      <c r="HA29" s="140"/>
      <c r="HB29" s="17" t="s">
        <v>82</v>
      </c>
      <c r="HC29" s="108" t="s">
        <v>31</v>
      </c>
      <c r="HD29" s="139">
        <v>44277</v>
      </c>
      <c r="HE29" s="140"/>
      <c r="HF29" s="139">
        <v>44278</v>
      </c>
      <c r="HG29" s="140"/>
      <c r="HH29" s="139">
        <v>44279</v>
      </c>
      <c r="HI29" s="140"/>
      <c r="HJ29" s="139">
        <v>44280</v>
      </c>
      <c r="HK29" s="140"/>
      <c r="HL29" s="139">
        <v>44281</v>
      </c>
      <c r="HM29" s="140"/>
      <c r="HN29" s="17" t="s">
        <v>83</v>
      </c>
    </row>
    <row r="30" spans="1:222" x14ac:dyDescent="0.35">
      <c r="A30" s="149"/>
      <c r="B30" s="151"/>
      <c r="C30" s="124" t="s">
        <v>4</v>
      </c>
      <c r="D30" s="124" t="s">
        <v>33</v>
      </c>
      <c r="E30" s="26">
        <v>0.60416666666666663</v>
      </c>
      <c r="F30" s="26"/>
      <c r="G30" s="26">
        <v>0.5625</v>
      </c>
      <c r="H30" s="26">
        <v>0.4375</v>
      </c>
      <c r="I30" s="26">
        <v>0.52083333333333337</v>
      </c>
      <c r="J30" s="18" t="s">
        <v>34</v>
      </c>
      <c r="K30" s="26">
        <v>0.58333333333333337</v>
      </c>
      <c r="L30" s="26">
        <v>0.58333333333333337</v>
      </c>
      <c r="M30" s="26">
        <v>0.52083333333333337</v>
      </c>
      <c r="N30" s="26">
        <v>0.625</v>
      </c>
      <c r="O30" s="26">
        <v>0.4375</v>
      </c>
      <c r="P30" s="18" t="s">
        <v>34</v>
      </c>
      <c r="Q30" s="26">
        <v>0.46527777777777773</v>
      </c>
      <c r="R30" s="26">
        <v>0.33333333333333331</v>
      </c>
      <c r="S30" s="26"/>
      <c r="T30" s="26"/>
      <c r="U30" s="26"/>
      <c r="V30" s="18" t="s">
        <v>34</v>
      </c>
      <c r="W30" s="26">
        <v>0.625</v>
      </c>
      <c r="X30" s="26">
        <v>0.66666666666666663</v>
      </c>
      <c r="Y30" s="26">
        <v>0.4375</v>
      </c>
      <c r="Z30" s="26">
        <v>0.625</v>
      </c>
      <c r="AA30" s="26">
        <v>0.59375</v>
      </c>
      <c r="AB30" s="18" t="s">
        <v>34</v>
      </c>
      <c r="AC30" s="26">
        <v>0.59375</v>
      </c>
      <c r="AD30" s="26">
        <v>0.64583333333333337</v>
      </c>
      <c r="AE30" s="26">
        <v>0.64583333333333337</v>
      </c>
      <c r="AF30" s="26">
        <v>0.39583333333333331</v>
      </c>
      <c r="AG30" s="26">
        <v>0.60416666666666663</v>
      </c>
      <c r="AH30" s="26">
        <v>0.39583333333333331</v>
      </c>
      <c r="AI30" s="26">
        <v>0.57638888888888895</v>
      </c>
      <c r="AJ30" s="18" t="s">
        <v>34</v>
      </c>
      <c r="AK30" s="26">
        <v>0.39583333333333331</v>
      </c>
      <c r="AL30" s="26">
        <v>0.60416666666666663</v>
      </c>
      <c r="AM30" s="26">
        <v>0.39583333333333331</v>
      </c>
      <c r="AN30" s="26">
        <v>0.64583333333333337</v>
      </c>
      <c r="AO30" s="26"/>
      <c r="AP30" s="26"/>
      <c r="AQ30" s="26"/>
      <c r="AR30" s="26"/>
      <c r="AS30" s="26"/>
      <c r="AT30" s="26"/>
      <c r="AU30" s="18" t="s">
        <v>34</v>
      </c>
      <c r="AV30" s="26"/>
      <c r="AW30" s="26"/>
      <c r="AX30" s="26"/>
      <c r="AY30" s="26"/>
      <c r="AZ30" s="26"/>
      <c r="BA30" s="26"/>
      <c r="BB30" s="26"/>
      <c r="BC30" s="26"/>
      <c r="BD30" s="26"/>
      <c r="BE30" s="26"/>
      <c r="BF30" s="18" t="s">
        <v>34</v>
      </c>
      <c r="BG30" s="26"/>
      <c r="BH30" s="26"/>
      <c r="BI30" s="26"/>
      <c r="BJ30" s="26"/>
      <c r="BK30" s="26"/>
      <c r="BL30" s="26"/>
      <c r="BM30" s="109" t="s">
        <v>35</v>
      </c>
      <c r="BN30" s="26"/>
      <c r="BO30" s="26"/>
      <c r="BP30" s="26"/>
      <c r="BQ30" s="26"/>
      <c r="BR30" s="18" t="s">
        <v>34</v>
      </c>
      <c r="BS30" s="26"/>
      <c r="BT30" s="26"/>
      <c r="BU30" s="26"/>
      <c r="BV30" s="26"/>
      <c r="BW30" s="26"/>
      <c r="BX30" s="26"/>
      <c r="BY30" s="109" t="s">
        <v>35</v>
      </c>
      <c r="BZ30" s="26"/>
      <c r="CA30" s="26"/>
      <c r="CB30" s="26"/>
      <c r="CC30" s="26"/>
      <c r="CD30" s="18" t="s">
        <v>34</v>
      </c>
      <c r="CE30" s="26"/>
      <c r="CF30" s="26"/>
      <c r="CG30" s="26"/>
      <c r="CH30" s="26"/>
      <c r="CI30" s="26"/>
      <c r="CJ30" s="26"/>
      <c r="CK30" s="26"/>
      <c r="CL30" s="26"/>
      <c r="CM30" s="26"/>
      <c r="CN30" s="26"/>
      <c r="CO30" s="109" t="s">
        <v>35</v>
      </c>
      <c r="CP30" s="18" t="s">
        <v>34</v>
      </c>
      <c r="CQ30" s="26"/>
      <c r="CR30" s="26"/>
      <c r="CS30" s="26"/>
      <c r="CT30" s="26"/>
      <c r="CU30" s="26"/>
      <c r="CV30" s="26"/>
      <c r="CW30" s="26"/>
      <c r="CX30" s="26"/>
      <c r="CY30" s="26"/>
      <c r="CZ30" s="26"/>
      <c r="DA30" s="18" t="s">
        <v>34</v>
      </c>
      <c r="DB30" s="26"/>
      <c r="DC30" s="26"/>
      <c r="DD30" s="26"/>
      <c r="DE30" s="26"/>
      <c r="DF30" s="26"/>
      <c r="DG30" s="26"/>
      <c r="DH30" s="26"/>
      <c r="DI30" s="26"/>
      <c r="DJ30" s="26"/>
      <c r="DK30" s="26"/>
      <c r="DL30" s="18" t="s">
        <v>34</v>
      </c>
      <c r="DM30" s="109" t="s">
        <v>35</v>
      </c>
      <c r="DN30" s="26"/>
      <c r="DO30" s="26"/>
      <c r="DP30" s="26"/>
      <c r="DQ30" s="26"/>
      <c r="DR30" s="26"/>
      <c r="DS30" s="26"/>
      <c r="DT30" s="26"/>
      <c r="DU30" s="26"/>
      <c r="DV30" s="26"/>
      <c r="DW30" s="26"/>
      <c r="DX30" s="18" t="s">
        <v>34</v>
      </c>
      <c r="DY30" s="26"/>
      <c r="DZ30" s="26"/>
      <c r="EA30" s="26"/>
      <c r="EB30" s="26"/>
      <c r="EC30" s="26"/>
      <c r="ED30" s="26"/>
      <c r="EE30" s="26"/>
      <c r="EF30" s="26"/>
      <c r="EG30" s="26"/>
      <c r="EH30" s="26"/>
      <c r="EI30" s="18" t="s">
        <v>34</v>
      </c>
      <c r="EJ30" s="109" t="s">
        <v>35</v>
      </c>
      <c r="EK30" s="26"/>
      <c r="EL30" s="26"/>
      <c r="EM30" s="26"/>
      <c r="EN30" s="26"/>
      <c r="EO30" s="26"/>
      <c r="EP30" s="26"/>
      <c r="EQ30" s="26"/>
      <c r="ER30" s="26"/>
      <c r="ES30" s="26"/>
      <c r="ET30" s="26"/>
      <c r="EU30" s="18" t="s">
        <v>34</v>
      </c>
      <c r="EV30" s="26"/>
      <c r="EW30" s="26"/>
      <c r="EX30" s="26"/>
      <c r="EY30" s="26"/>
      <c r="EZ30" s="26"/>
      <c r="FA30" s="26"/>
      <c r="FB30" s="26"/>
      <c r="FC30" s="26"/>
      <c r="FD30" s="26"/>
      <c r="FE30" s="26"/>
      <c r="FF30" s="18" t="s">
        <v>34</v>
      </c>
      <c r="FG30" s="109" t="s">
        <v>35</v>
      </c>
      <c r="FH30" s="26"/>
      <c r="FI30" s="26"/>
      <c r="FJ30" s="26"/>
      <c r="FK30" s="26"/>
      <c r="FL30" s="26"/>
      <c r="FM30" s="26"/>
      <c r="FN30" s="26"/>
      <c r="FO30" s="26"/>
      <c r="FP30" s="26"/>
      <c r="FQ30" s="26"/>
      <c r="FR30" s="18" t="s">
        <v>34</v>
      </c>
      <c r="FS30" s="109" t="s">
        <v>35</v>
      </c>
      <c r="FT30" s="26"/>
      <c r="FU30" s="26"/>
      <c r="FV30" s="26"/>
      <c r="FW30" s="26"/>
      <c r="FX30" s="26"/>
      <c r="FY30" s="26"/>
      <c r="FZ30" s="26"/>
      <c r="GA30" s="26"/>
      <c r="GB30" s="26"/>
      <c r="GC30" s="26"/>
      <c r="GD30" s="18" t="s">
        <v>34</v>
      </c>
      <c r="GE30" s="109" t="s">
        <v>35</v>
      </c>
      <c r="GF30" s="26"/>
      <c r="GG30" s="26"/>
      <c r="GH30" s="26"/>
      <c r="GI30" s="26"/>
      <c r="GJ30" s="26"/>
      <c r="GK30" s="26"/>
      <c r="GL30" s="26"/>
      <c r="GM30" s="26"/>
      <c r="GN30" s="26"/>
      <c r="GO30" s="26"/>
      <c r="GP30" s="18" t="s">
        <v>34</v>
      </c>
      <c r="GQ30" s="109" t="s">
        <v>35</v>
      </c>
      <c r="GR30" s="26"/>
      <c r="GS30" s="26"/>
      <c r="GT30" s="26"/>
      <c r="GU30" s="26"/>
      <c r="GV30" s="26"/>
      <c r="GW30" s="26"/>
      <c r="GX30" s="26"/>
      <c r="GY30" s="26"/>
      <c r="GZ30" s="26"/>
      <c r="HA30" s="26"/>
      <c r="HB30" s="18" t="s">
        <v>34</v>
      </c>
      <c r="HC30" s="109" t="s">
        <v>35</v>
      </c>
      <c r="HD30" s="26"/>
      <c r="HE30" s="26"/>
      <c r="HF30" s="26"/>
      <c r="HG30" s="26"/>
      <c r="HH30" s="26"/>
      <c r="HI30" s="26"/>
      <c r="HJ30" s="26"/>
      <c r="HK30" s="26"/>
      <c r="HL30" s="26"/>
      <c r="HM30" s="26"/>
      <c r="HN30" s="18" t="s">
        <v>34</v>
      </c>
    </row>
    <row r="31" spans="1:222" x14ac:dyDescent="0.35">
      <c r="A31" s="149"/>
      <c r="B31" s="152"/>
      <c r="C31" s="125"/>
      <c r="D31" s="125"/>
      <c r="E31" s="27" t="s">
        <v>11</v>
      </c>
      <c r="F31" s="27" t="s">
        <v>11</v>
      </c>
      <c r="G31" s="27" t="s">
        <v>11</v>
      </c>
      <c r="H31" s="27" t="s">
        <v>11</v>
      </c>
      <c r="I31" s="27" t="s">
        <v>11</v>
      </c>
      <c r="J31" s="85" t="s">
        <v>11</v>
      </c>
      <c r="K31" s="27" t="s">
        <v>11</v>
      </c>
      <c r="L31" s="27" t="s">
        <v>11</v>
      </c>
      <c r="M31" s="27" t="s">
        <v>11</v>
      </c>
      <c r="N31" s="27" t="s">
        <v>11</v>
      </c>
      <c r="O31" s="27" t="s">
        <v>11</v>
      </c>
      <c r="P31" s="85" t="s">
        <v>11</v>
      </c>
      <c r="Q31" s="27" t="s">
        <v>11</v>
      </c>
      <c r="R31" s="27" t="s">
        <v>11</v>
      </c>
      <c r="S31" s="27" t="s">
        <v>11</v>
      </c>
      <c r="T31" s="27" t="s">
        <v>11</v>
      </c>
      <c r="U31" s="27" t="s">
        <v>11</v>
      </c>
      <c r="V31" s="85" t="s">
        <v>11</v>
      </c>
      <c r="W31" s="27" t="s">
        <v>11</v>
      </c>
      <c r="X31" s="27" t="s">
        <v>11</v>
      </c>
      <c r="Y31" s="27" t="s">
        <v>11</v>
      </c>
      <c r="Z31" s="27" t="s">
        <v>11</v>
      </c>
      <c r="AA31" s="27" t="s">
        <v>11</v>
      </c>
      <c r="AB31" s="85" t="s">
        <v>11</v>
      </c>
      <c r="AC31" s="27" t="s">
        <v>11</v>
      </c>
      <c r="AD31" s="27" t="s">
        <v>11</v>
      </c>
      <c r="AE31" s="27" t="s">
        <v>11</v>
      </c>
      <c r="AF31" s="27" t="s">
        <v>11</v>
      </c>
      <c r="AG31" s="27" t="s">
        <v>11</v>
      </c>
      <c r="AH31" s="27" t="s">
        <v>11</v>
      </c>
      <c r="AI31" s="27" t="s">
        <v>11</v>
      </c>
      <c r="AJ31" s="85" t="s">
        <v>11</v>
      </c>
      <c r="AK31" s="27" t="s">
        <v>11</v>
      </c>
      <c r="AL31" s="27" t="s">
        <v>11</v>
      </c>
      <c r="AM31" s="27" t="s">
        <v>11</v>
      </c>
      <c r="AN31" s="27" t="s">
        <v>11</v>
      </c>
      <c r="AO31" s="27" t="s">
        <v>11</v>
      </c>
      <c r="AP31" s="27" t="s">
        <v>11</v>
      </c>
      <c r="AQ31" s="27" t="s">
        <v>11</v>
      </c>
      <c r="AR31" s="27" t="s">
        <v>11</v>
      </c>
      <c r="AS31" s="27" t="s">
        <v>11</v>
      </c>
      <c r="AT31" s="27" t="s">
        <v>11</v>
      </c>
      <c r="AU31" s="85" t="s">
        <v>11</v>
      </c>
      <c r="AV31" s="27" t="s">
        <v>11</v>
      </c>
      <c r="AW31" s="27" t="s">
        <v>11</v>
      </c>
      <c r="AX31" s="27" t="s">
        <v>11</v>
      </c>
      <c r="AY31" s="27" t="s">
        <v>11</v>
      </c>
      <c r="AZ31" s="27" t="s">
        <v>11</v>
      </c>
      <c r="BA31" s="27" t="s">
        <v>11</v>
      </c>
      <c r="BB31" s="27" t="s">
        <v>11</v>
      </c>
      <c r="BC31" s="27" t="s">
        <v>11</v>
      </c>
      <c r="BD31" s="27" t="s">
        <v>11</v>
      </c>
      <c r="BE31" s="27" t="s">
        <v>11</v>
      </c>
      <c r="BF31" s="85" t="s">
        <v>11</v>
      </c>
      <c r="BG31" s="27" t="s">
        <v>11</v>
      </c>
      <c r="BH31" s="27" t="s">
        <v>11</v>
      </c>
      <c r="BI31" s="27" t="s">
        <v>11</v>
      </c>
      <c r="BJ31" s="27" t="s">
        <v>11</v>
      </c>
      <c r="BK31" s="27" t="s">
        <v>11</v>
      </c>
      <c r="BL31" s="27" t="s">
        <v>11</v>
      </c>
      <c r="BM31" s="110"/>
      <c r="BN31" s="27" t="s">
        <v>11</v>
      </c>
      <c r="BO31" s="27" t="s">
        <v>11</v>
      </c>
      <c r="BP31" s="27" t="s">
        <v>11</v>
      </c>
      <c r="BQ31" s="27" t="s">
        <v>11</v>
      </c>
      <c r="BR31" s="85" t="s">
        <v>11</v>
      </c>
      <c r="BS31" s="27" t="s">
        <v>11</v>
      </c>
      <c r="BT31" s="27" t="s">
        <v>11</v>
      </c>
      <c r="BU31" s="27" t="s">
        <v>11</v>
      </c>
      <c r="BV31" s="27" t="s">
        <v>11</v>
      </c>
      <c r="BW31" s="27" t="s">
        <v>11</v>
      </c>
      <c r="BX31" s="27" t="s">
        <v>11</v>
      </c>
      <c r="BY31" s="110"/>
      <c r="BZ31" s="27" t="s">
        <v>11</v>
      </c>
      <c r="CA31" s="27" t="s">
        <v>11</v>
      </c>
      <c r="CB31" s="27" t="s">
        <v>11</v>
      </c>
      <c r="CC31" s="27" t="s">
        <v>11</v>
      </c>
      <c r="CD31" s="85" t="s">
        <v>11</v>
      </c>
      <c r="CE31" s="27" t="s">
        <v>11</v>
      </c>
      <c r="CF31" s="27" t="s">
        <v>11</v>
      </c>
      <c r="CG31" s="27" t="s">
        <v>11</v>
      </c>
      <c r="CH31" s="27" t="s">
        <v>11</v>
      </c>
      <c r="CI31" s="27" t="s">
        <v>11</v>
      </c>
      <c r="CJ31" s="27" t="s">
        <v>11</v>
      </c>
      <c r="CK31" s="27" t="s">
        <v>11</v>
      </c>
      <c r="CL31" s="27" t="s">
        <v>11</v>
      </c>
      <c r="CM31" s="27" t="s">
        <v>11</v>
      </c>
      <c r="CN31" s="27" t="s">
        <v>11</v>
      </c>
      <c r="CO31" s="110"/>
      <c r="CP31" s="85" t="s">
        <v>11</v>
      </c>
      <c r="CQ31" s="27" t="s">
        <v>11</v>
      </c>
      <c r="CR31" s="27" t="s">
        <v>11</v>
      </c>
      <c r="CS31" s="27" t="s">
        <v>11</v>
      </c>
      <c r="CT31" s="27" t="s">
        <v>11</v>
      </c>
      <c r="CU31" s="27" t="s">
        <v>11</v>
      </c>
      <c r="CV31" s="27" t="s">
        <v>11</v>
      </c>
      <c r="CW31" s="27" t="s">
        <v>11</v>
      </c>
      <c r="CX31" s="27" t="s">
        <v>11</v>
      </c>
      <c r="CY31" s="27" t="s">
        <v>11</v>
      </c>
      <c r="CZ31" s="27" t="s">
        <v>11</v>
      </c>
      <c r="DA31" s="85" t="s">
        <v>11</v>
      </c>
      <c r="DB31" s="27" t="s">
        <v>11</v>
      </c>
      <c r="DC31" s="27" t="s">
        <v>11</v>
      </c>
      <c r="DD31" s="27" t="s">
        <v>11</v>
      </c>
      <c r="DE31" s="27" t="s">
        <v>11</v>
      </c>
      <c r="DF31" s="27" t="s">
        <v>11</v>
      </c>
      <c r="DG31" s="27" t="s">
        <v>11</v>
      </c>
      <c r="DH31" s="27" t="s">
        <v>11</v>
      </c>
      <c r="DI31" s="27" t="s">
        <v>11</v>
      </c>
      <c r="DJ31" s="27" t="s">
        <v>11</v>
      </c>
      <c r="DK31" s="27" t="s">
        <v>11</v>
      </c>
      <c r="DL31" s="85" t="s">
        <v>11</v>
      </c>
      <c r="DM31" s="110"/>
      <c r="DN31" s="27" t="s">
        <v>11</v>
      </c>
      <c r="DO31" s="27" t="s">
        <v>11</v>
      </c>
      <c r="DP31" s="27" t="s">
        <v>11</v>
      </c>
      <c r="DQ31" s="27" t="s">
        <v>11</v>
      </c>
      <c r="DR31" s="27" t="s">
        <v>11</v>
      </c>
      <c r="DS31" s="27" t="s">
        <v>11</v>
      </c>
      <c r="DT31" s="27" t="s">
        <v>11</v>
      </c>
      <c r="DU31" s="27" t="s">
        <v>11</v>
      </c>
      <c r="DV31" s="27" t="s">
        <v>11</v>
      </c>
      <c r="DW31" s="27" t="s">
        <v>11</v>
      </c>
      <c r="DX31" s="85" t="s">
        <v>11</v>
      </c>
      <c r="DY31" s="27" t="s">
        <v>11</v>
      </c>
      <c r="DZ31" s="27" t="s">
        <v>11</v>
      </c>
      <c r="EA31" s="27" t="s">
        <v>11</v>
      </c>
      <c r="EB31" s="27" t="s">
        <v>11</v>
      </c>
      <c r="EC31" s="27" t="s">
        <v>11</v>
      </c>
      <c r="ED31" s="27" t="s">
        <v>11</v>
      </c>
      <c r="EE31" s="27" t="s">
        <v>11</v>
      </c>
      <c r="EF31" s="27" t="s">
        <v>11</v>
      </c>
      <c r="EG31" s="27" t="s">
        <v>11</v>
      </c>
      <c r="EH31" s="27" t="s">
        <v>11</v>
      </c>
      <c r="EI31" s="85" t="s">
        <v>11</v>
      </c>
      <c r="EJ31" s="110"/>
      <c r="EK31" s="27" t="s">
        <v>11</v>
      </c>
      <c r="EL31" s="27" t="s">
        <v>11</v>
      </c>
      <c r="EM31" s="27" t="s">
        <v>11</v>
      </c>
      <c r="EN31" s="27" t="s">
        <v>11</v>
      </c>
      <c r="EO31" s="27" t="s">
        <v>11</v>
      </c>
      <c r="EP31" s="27" t="s">
        <v>11</v>
      </c>
      <c r="EQ31" s="27" t="s">
        <v>11</v>
      </c>
      <c r="ER31" s="27" t="s">
        <v>11</v>
      </c>
      <c r="ES31" s="27" t="s">
        <v>11</v>
      </c>
      <c r="ET31" s="27" t="s">
        <v>11</v>
      </c>
      <c r="EU31" s="85" t="s">
        <v>11</v>
      </c>
      <c r="EV31" s="27" t="s">
        <v>11</v>
      </c>
      <c r="EW31" s="27" t="s">
        <v>11</v>
      </c>
      <c r="EX31" s="27" t="s">
        <v>11</v>
      </c>
      <c r="EY31" s="27" t="s">
        <v>11</v>
      </c>
      <c r="EZ31" s="27" t="s">
        <v>11</v>
      </c>
      <c r="FA31" s="27" t="s">
        <v>11</v>
      </c>
      <c r="FB31" s="27" t="s">
        <v>11</v>
      </c>
      <c r="FC31" s="27" t="s">
        <v>11</v>
      </c>
      <c r="FD31" s="27" t="s">
        <v>11</v>
      </c>
      <c r="FE31" s="27" t="s">
        <v>11</v>
      </c>
      <c r="FF31" s="85" t="s">
        <v>11</v>
      </c>
      <c r="FG31" s="110"/>
      <c r="FH31" s="27" t="s">
        <v>11</v>
      </c>
      <c r="FI31" s="27" t="s">
        <v>11</v>
      </c>
      <c r="FJ31" s="27" t="s">
        <v>11</v>
      </c>
      <c r="FK31" s="27" t="s">
        <v>11</v>
      </c>
      <c r="FL31" s="27" t="s">
        <v>11</v>
      </c>
      <c r="FM31" s="27" t="s">
        <v>11</v>
      </c>
      <c r="FN31" s="27" t="s">
        <v>11</v>
      </c>
      <c r="FO31" s="27" t="s">
        <v>11</v>
      </c>
      <c r="FP31" s="27" t="s">
        <v>11</v>
      </c>
      <c r="FQ31" s="27" t="s">
        <v>11</v>
      </c>
      <c r="FR31" s="85" t="s">
        <v>11</v>
      </c>
      <c r="FS31" s="110"/>
      <c r="FT31" s="27" t="s">
        <v>11</v>
      </c>
      <c r="FU31" s="27" t="s">
        <v>11</v>
      </c>
      <c r="FV31" s="27" t="s">
        <v>11</v>
      </c>
      <c r="FW31" s="27" t="s">
        <v>11</v>
      </c>
      <c r="FX31" s="27" t="s">
        <v>11</v>
      </c>
      <c r="FY31" s="27" t="s">
        <v>11</v>
      </c>
      <c r="FZ31" s="27" t="s">
        <v>11</v>
      </c>
      <c r="GA31" s="27" t="s">
        <v>11</v>
      </c>
      <c r="GB31" s="27" t="s">
        <v>11</v>
      </c>
      <c r="GC31" s="27" t="s">
        <v>11</v>
      </c>
      <c r="GD31" s="85" t="s">
        <v>11</v>
      </c>
      <c r="GE31" s="110"/>
      <c r="GF31" s="27" t="s">
        <v>11</v>
      </c>
      <c r="GG31" s="27" t="s">
        <v>11</v>
      </c>
      <c r="GH31" s="27" t="s">
        <v>11</v>
      </c>
      <c r="GI31" s="27" t="s">
        <v>11</v>
      </c>
      <c r="GJ31" s="27" t="s">
        <v>11</v>
      </c>
      <c r="GK31" s="27" t="s">
        <v>11</v>
      </c>
      <c r="GL31" s="27" t="s">
        <v>11</v>
      </c>
      <c r="GM31" s="27" t="s">
        <v>11</v>
      </c>
      <c r="GN31" s="27" t="s">
        <v>11</v>
      </c>
      <c r="GO31" s="27" t="s">
        <v>11</v>
      </c>
      <c r="GP31" s="85" t="s">
        <v>11</v>
      </c>
      <c r="GQ31" s="110"/>
      <c r="GR31" s="27" t="s">
        <v>11</v>
      </c>
      <c r="GS31" s="27" t="s">
        <v>11</v>
      </c>
      <c r="GT31" s="27" t="s">
        <v>11</v>
      </c>
      <c r="GU31" s="27" t="s">
        <v>11</v>
      </c>
      <c r="GV31" s="27" t="s">
        <v>11</v>
      </c>
      <c r="GW31" s="27" t="s">
        <v>11</v>
      </c>
      <c r="GX31" s="27" t="s">
        <v>11</v>
      </c>
      <c r="GY31" s="27" t="s">
        <v>11</v>
      </c>
      <c r="GZ31" s="27" t="s">
        <v>11</v>
      </c>
      <c r="HA31" s="27" t="s">
        <v>11</v>
      </c>
      <c r="HB31" s="85" t="s">
        <v>11</v>
      </c>
      <c r="HC31" s="110"/>
      <c r="HD31" s="27" t="s">
        <v>11</v>
      </c>
      <c r="HE31" s="27" t="s">
        <v>11</v>
      </c>
      <c r="HF31" s="27" t="s">
        <v>11</v>
      </c>
      <c r="HG31" s="27" t="s">
        <v>11</v>
      </c>
      <c r="HH31" s="27" t="s">
        <v>11</v>
      </c>
      <c r="HI31" s="27" t="s">
        <v>11</v>
      </c>
      <c r="HJ31" s="27" t="s">
        <v>11</v>
      </c>
      <c r="HK31" s="27" t="s">
        <v>11</v>
      </c>
      <c r="HL31" s="27" t="s">
        <v>11</v>
      </c>
      <c r="HM31" s="27" t="s">
        <v>11</v>
      </c>
      <c r="HN31" s="85" t="s">
        <v>11</v>
      </c>
    </row>
    <row r="32" spans="1:222" ht="15" thickBot="1" x14ac:dyDescent="0.4">
      <c r="A32" s="149"/>
      <c r="B32" s="122" t="s">
        <v>12</v>
      </c>
      <c r="C32" s="122" t="s">
        <v>36</v>
      </c>
      <c r="D32" s="123" t="s">
        <v>12</v>
      </c>
      <c r="E32" s="27"/>
      <c r="F32" s="27"/>
      <c r="G32" s="27"/>
      <c r="H32" s="27"/>
      <c r="I32" s="27"/>
      <c r="J32" s="85"/>
      <c r="K32" s="27"/>
      <c r="L32" s="27"/>
      <c r="M32" s="27"/>
      <c r="N32" s="27"/>
      <c r="O32" s="27"/>
      <c r="P32" s="85"/>
      <c r="Q32" s="27"/>
      <c r="R32" s="27"/>
      <c r="S32" s="27"/>
      <c r="T32" s="27"/>
      <c r="U32" s="27"/>
      <c r="V32" s="85"/>
      <c r="W32" s="27"/>
      <c r="X32" s="27"/>
      <c r="Y32" s="27"/>
      <c r="Z32" s="27"/>
      <c r="AA32" s="27"/>
      <c r="AB32" s="85"/>
      <c r="AC32" s="27"/>
      <c r="AD32" s="27"/>
      <c r="AE32" s="27"/>
      <c r="AF32" s="27"/>
      <c r="AG32" s="27"/>
      <c r="AH32" s="27"/>
      <c r="AI32" s="27"/>
      <c r="AJ32" s="85"/>
      <c r="AK32" s="27"/>
      <c r="AL32" s="27"/>
      <c r="AM32" s="27"/>
      <c r="AN32" s="27"/>
      <c r="AO32" s="27"/>
      <c r="AP32" s="27"/>
      <c r="AQ32" s="27"/>
      <c r="AR32" s="27"/>
      <c r="AS32" s="27"/>
      <c r="AT32" s="27"/>
      <c r="AU32" s="85"/>
      <c r="AV32" s="27"/>
      <c r="AW32" s="27"/>
      <c r="AX32" s="28"/>
      <c r="AY32" s="28"/>
      <c r="AZ32" s="27"/>
      <c r="BA32" s="27"/>
      <c r="BB32" s="27"/>
      <c r="BC32" s="27"/>
      <c r="BD32" s="27"/>
      <c r="BE32" s="27"/>
      <c r="BF32" s="85"/>
      <c r="BG32" s="27"/>
      <c r="BH32" s="27"/>
      <c r="BI32" s="28"/>
      <c r="BJ32" s="28"/>
      <c r="BK32" s="27"/>
      <c r="BL32" s="27"/>
      <c r="BM32" s="110"/>
      <c r="BN32" s="27"/>
      <c r="BO32" s="27"/>
      <c r="BP32" s="27"/>
      <c r="BQ32" s="27"/>
      <c r="BR32" s="85"/>
      <c r="BS32" s="27"/>
      <c r="BT32" s="27"/>
      <c r="BU32" s="27"/>
      <c r="BV32" s="27"/>
      <c r="BW32" s="27"/>
      <c r="BX32" s="27"/>
      <c r="BY32" s="110"/>
      <c r="BZ32" s="27"/>
      <c r="CA32" s="27"/>
      <c r="CB32" s="27"/>
      <c r="CC32" s="27"/>
      <c r="CD32" s="85"/>
      <c r="CE32" s="27"/>
      <c r="CF32" s="27"/>
      <c r="CG32" s="27"/>
      <c r="CH32" s="27"/>
      <c r="CI32" s="27"/>
      <c r="CJ32" s="27"/>
      <c r="CK32" s="27"/>
      <c r="CL32" s="27"/>
      <c r="CM32" s="27"/>
      <c r="CN32" s="27"/>
      <c r="CO32" s="110"/>
      <c r="CP32" s="85"/>
      <c r="CQ32" s="27"/>
      <c r="CR32" s="27"/>
      <c r="CS32" s="27"/>
      <c r="CT32" s="27"/>
      <c r="CU32" s="27"/>
      <c r="CV32" s="27"/>
      <c r="CW32" s="27"/>
      <c r="CX32" s="27"/>
      <c r="CY32" s="27"/>
      <c r="CZ32" s="27"/>
      <c r="DA32" s="85"/>
      <c r="DB32" s="27"/>
      <c r="DC32" s="27"/>
      <c r="DD32" s="27"/>
      <c r="DE32" s="27"/>
      <c r="DF32" s="27"/>
      <c r="DG32" s="27"/>
      <c r="DH32" s="27"/>
      <c r="DI32" s="27"/>
      <c r="DJ32" s="27"/>
      <c r="DK32" s="27"/>
      <c r="DL32" s="85"/>
      <c r="DM32" s="110"/>
      <c r="DN32" s="27"/>
      <c r="DO32" s="27"/>
      <c r="DP32" s="27"/>
      <c r="DQ32" s="27"/>
      <c r="DR32" s="27"/>
      <c r="DS32" s="27"/>
      <c r="DT32" s="27"/>
      <c r="DU32" s="27"/>
      <c r="DV32" s="27"/>
      <c r="DW32" s="27"/>
      <c r="DX32" s="85"/>
      <c r="DY32" s="27"/>
      <c r="DZ32" s="27"/>
      <c r="EA32" s="27"/>
      <c r="EB32" s="27"/>
      <c r="EC32" s="27"/>
      <c r="ED32" s="27"/>
      <c r="EE32" s="27"/>
      <c r="EF32" s="27"/>
      <c r="EG32" s="27"/>
      <c r="EH32" s="27"/>
      <c r="EI32" s="85"/>
      <c r="EJ32" s="110"/>
      <c r="EK32" s="27"/>
      <c r="EL32" s="27"/>
      <c r="EM32" s="27"/>
      <c r="EN32" s="27"/>
      <c r="EO32" s="27"/>
      <c r="EP32" s="27"/>
      <c r="EQ32" s="27"/>
      <c r="ER32" s="27"/>
      <c r="ES32" s="27"/>
      <c r="ET32" s="27"/>
      <c r="EU32" s="85"/>
      <c r="EV32" s="27"/>
      <c r="EW32" s="27"/>
      <c r="EX32" s="27"/>
      <c r="EY32" s="27"/>
      <c r="EZ32" s="27"/>
      <c r="FA32" s="27"/>
      <c r="FB32" s="27"/>
      <c r="FC32" s="27"/>
      <c r="FD32" s="27"/>
      <c r="FE32" s="27"/>
      <c r="FF32" s="85"/>
      <c r="FG32" s="110"/>
      <c r="FH32" s="27"/>
      <c r="FI32" s="27"/>
      <c r="FJ32" s="27"/>
      <c r="FK32" s="27"/>
      <c r="FL32" s="27"/>
      <c r="FM32" s="27"/>
      <c r="FN32" s="27"/>
      <c r="FO32" s="27"/>
      <c r="FP32" s="27"/>
      <c r="FQ32" s="27"/>
      <c r="FR32" s="85"/>
      <c r="FS32" s="110"/>
      <c r="FT32" s="27"/>
      <c r="FU32" s="27"/>
      <c r="FV32" s="27"/>
      <c r="FW32" s="27"/>
      <c r="FX32" s="27"/>
      <c r="FY32" s="27"/>
      <c r="FZ32" s="27"/>
      <c r="GA32" s="27"/>
      <c r="GB32" s="27"/>
      <c r="GC32" s="27"/>
      <c r="GD32" s="85"/>
      <c r="GE32" s="110"/>
      <c r="GF32" s="27"/>
      <c r="GG32" s="27"/>
      <c r="GH32" s="27"/>
      <c r="GI32" s="27"/>
      <c r="GJ32" s="27"/>
      <c r="GK32" s="27"/>
      <c r="GL32" s="27"/>
      <c r="GM32" s="27"/>
      <c r="GN32" s="27"/>
      <c r="GO32" s="27"/>
      <c r="GP32" s="85"/>
      <c r="GQ32" s="110"/>
      <c r="GR32" s="27"/>
      <c r="GS32" s="27"/>
      <c r="GT32" s="27"/>
      <c r="GU32" s="27"/>
      <c r="GV32" s="27"/>
      <c r="GW32" s="27"/>
      <c r="GX32" s="27"/>
      <c r="GY32" s="27"/>
      <c r="GZ32" s="27"/>
      <c r="HA32" s="27"/>
      <c r="HB32" s="85"/>
      <c r="HC32" s="110"/>
      <c r="HD32" s="27"/>
      <c r="HE32" s="27"/>
      <c r="HF32" s="27"/>
      <c r="HG32" s="27"/>
      <c r="HH32" s="27"/>
      <c r="HI32" s="27"/>
      <c r="HJ32" s="27"/>
      <c r="HK32" s="27"/>
      <c r="HL32" s="27"/>
      <c r="HM32" s="27"/>
      <c r="HN32" s="85"/>
    </row>
    <row r="33" spans="1:222" x14ac:dyDescent="0.35">
      <c r="A33" s="141" t="s">
        <v>14</v>
      </c>
      <c r="B33" s="121">
        <v>57.28</v>
      </c>
      <c r="C33" s="2" t="s">
        <v>37</v>
      </c>
      <c r="D33" s="153">
        <v>37.799999999999997</v>
      </c>
      <c r="E33" s="6">
        <v>19.63</v>
      </c>
      <c r="F33" s="7"/>
      <c r="G33" s="7">
        <v>24.3</v>
      </c>
      <c r="H33" s="7">
        <v>19.850000000000001</v>
      </c>
      <c r="I33" s="24">
        <v>19.8</v>
      </c>
      <c r="J33" s="40"/>
      <c r="K33" s="6">
        <v>19.760000000000002</v>
      </c>
      <c r="L33" s="7">
        <v>19.739999999999998</v>
      </c>
      <c r="M33" s="7">
        <v>19.760000000000002</v>
      </c>
      <c r="N33" s="7">
        <v>19.78</v>
      </c>
      <c r="O33" s="7">
        <v>19.79</v>
      </c>
      <c r="P33" s="86"/>
      <c r="Q33" s="6">
        <v>19.7</v>
      </c>
      <c r="R33" s="7">
        <v>19.760000000000002</v>
      </c>
      <c r="S33" s="7">
        <v>19.809999999999999</v>
      </c>
      <c r="T33" s="7">
        <v>19.82</v>
      </c>
      <c r="U33" s="7">
        <v>19.829999999999998</v>
      </c>
      <c r="V33" s="86"/>
      <c r="W33" s="6">
        <v>19.78</v>
      </c>
      <c r="X33" s="7">
        <v>19.78</v>
      </c>
      <c r="Y33" s="7">
        <v>19.8</v>
      </c>
      <c r="Z33" s="7">
        <v>19.77</v>
      </c>
      <c r="AA33" s="7">
        <v>19.75</v>
      </c>
      <c r="AB33" s="86"/>
      <c r="AC33" s="7">
        <v>19.77</v>
      </c>
      <c r="AD33" s="7">
        <v>19.760000000000002</v>
      </c>
      <c r="AE33" s="7">
        <v>19.760000000000002</v>
      </c>
      <c r="AF33" s="7">
        <v>19.77</v>
      </c>
      <c r="AG33" s="7">
        <v>19.79</v>
      </c>
      <c r="AH33" s="7">
        <v>19.8</v>
      </c>
      <c r="AI33" s="7">
        <v>19.760000000000002</v>
      </c>
      <c r="AJ33" s="86"/>
      <c r="AK33" s="7">
        <v>19.78</v>
      </c>
      <c r="AL33" s="7">
        <v>19.77</v>
      </c>
      <c r="AM33" s="7">
        <v>19.739999999999998</v>
      </c>
      <c r="AN33" s="7">
        <v>19.7</v>
      </c>
      <c r="AO33" s="7">
        <v>19.7</v>
      </c>
      <c r="AP33" s="7">
        <v>19.7</v>
      </c>
      <c r="AQ33" s="7">
        <v>19.64</v>
      </c>
      <c r="AR33" s="7">
        <v>19.68</v>
      </c>
      <c r="AS33" s="7" t="s">
        <v>23</v>
      </c>
      <c r="AT33" s="7" t="s">
        <v>23</v>
      </c>
      <c r="AU33" s="86"/>
      <c r="AV33" s="7" t="s">
        <v>23</v>
      </c>
      <c r="AW33" s="90" t="s">
        <v>23</v>
      </c>
      <c r="AX33" s="7" t="s">
        <v>23</v>
      </c>
      <c r="AY33" s="90" t="s">
        <v>23</v>
      </c>
      <c r="AZ33" s="100">
        <v>19.574999999999999</v>
      </c>
      <c r="BA33" s="7">
        <v>19.565000000000001</v>
      </c>
      <c r="BB33" s="7">
        <v>19.53</v>
      </c>
      <c r="BC33" s="90">
        <v>19.465</v>
      </c>
      <c r="BD33" s="7">
        <v>19.445</v>
      </c>
      <c r="BE33" s="7">
        <v>19.41</v>
      </c>
      <c r="BF33" s="86"/>
      <c r="BG33" s="7">
        <v>19.5</v>
      </c>
      <c r="BH33" s="90">
        <v>19.504999999999999</v>
      </c>
      <c r="BI33" s="7">
        <v>19.510000000000002</v>
      </c>
      <c r="BJ33" s="90">
        <v>19.47</v>
      </c>
      <c r="BK33" s="100">
        <v>19.53</v>
      </c>
      <c r="BL33" s="7">
        <v>19.52</v>
      </c>
      <c r="BM33" s="110">
        <v>57.62</v>
      </c>
      <c r="BN33" s="7">
        <v>19.809999999999999</v>
      </c>
      <c r="BO33" s="90">
        <v>19.77</v>
      </c>
      <c r="BP33" s="7">
        <v>19.84</v>
      </c>
      <c r="BQ33" s="7">
        <v>19.73</v>
      </c>
      <c r="BR33" s="86"/>
      <c r="BS33" s="7">
        <v>19.79</v>
      </c>
      <c r="BT33" s="7">
        <v>19.760000000000002</v>
      </c>
      <c r="BU33" s="7">
        <v>19.8</v>
      </c>
      <c r="BV33" s="7">
        <v>19.68</v>
      </c>
      <c r="BW33" s="7">
        <v>19.73</v>
      </c>
      <c r="BX33" s="7">
        <v>19.73</v>
      </c>
      <c r="BY33" s="110">
        <v>57.62</v>
      </c>
      <c r="BZ33" s="7">
        <v>19.72</v>
      </c>
      <c r="CA33" s="7">
        <v>19.649999999999999</v>
      </c>
      <c r="CB33" s="7">
        <v>19.649999999999999</v>
      </c>
      <c r="CC33" s="7">
        <v>19.66</v>
      </c>
      <c r="CD33" s="86"/>
      <c r="CE33" s="7">
        <v>19.88</v>
      </c>
      <c r="CF33" s="7">
        <v>19.88</v>
      </c>
      <c r="CG33" s="7">
        <v>19.87</v>
      </c>
      <c r="CH33" s="7">
        <v>19.84</v>
      </c>
      <c r="CI33" s="7">
        <v>19.850000000000001</v>
      </c>
      <c r="CJ33" s="7">
        <v>19.82</v>
      </c>
      <c r="CK33" s="7">
        <v>19.84</v>
      </c>
      <c r="CL33" s="7">
        <v>19.809999999999999</v>
      </c>
      <c r="CM33" s="7">
        <v>19.8</v>
      </c>
      <c r="CN33" s="7">
        <v>19.809999999999999</v>
      </c>
      <c r="CO33" s="110">
        <v>57.62</v>
      </c>
      <c r="CP33" s="86"/>
      <c r="CQ33" s="7">
        <v>19.850000000000001</v>
      </c>
      <c r="CR33" s="7">
        <v>19.82</v>
      </c>
      <c r="CS33" s="7">
        <v>19.8</v>
      </c>
      <c r="CT33" s="7">
        <v>19.8</v>
      </c>
      <c r="CU33" s="7">
        <v>19.8</v>
      </c>
      <c r="CV33" s="7">
        <v>19.79</v>
      </c>
      <c r="CW33" s="7">
        <v>19.75</v>
      </c>
      <c r="CX33" s="7">
        <v>19.71</v>
      </c>
      <c r="CY33" s="7">
        <v>19.739999999999998</v>
      </c>
      <c r="CZ33" s="7">
        <v>19.77</v>
      </c>
      <c r="DA33" s="86"/>
      <c r="DB33" s="7">
        <v>19.66</v>
      </c>
      <c r="DC33" s="7">
        <v>19.655000000000001</v>
      </c>
      <c r="DD33" s="7">
        <v>19.559999999999999</v>
      </c>
      <c r="DE33" s="7">
        <v>19.63</v>
      </c>
      <c r="DF33" s="7">
        <v>19.5</v>
      </c>
      <c r="DG33" s="7">
        <v>19.48</v>
      </c>
      <c r="DH33" s="7">
        <v>19.45</v>
      </c>
      <c r="DI33" s="7">
        <v>19.510000000000002</v>
      </c>
      <c r="DJ33" s="7">
        <v>19.579999999999998</v>
      </c>
      <c r="DK33" s="7">
        <v>19.52</v>
      </c>
      <c r="DL33" s="86"/>
      <c r="DM33" s="110">
        <v>57.62</v>
      </c>
      <c r="DN33" s="7">
        <v>19.489999999999998</v>
      </c>
      <c r="DO33" s="7">
        <v>19.5</v>
      </c>
      <c r="DP33" s="7">
        <v>19.510000000000002</v>
      </c>
      <c r="DQ33" s="7">
        <v>19.53</v>
      </c>
      <c r="DR33" s="7">
        <v>19.48</v>
      </c>
      <c r="DS33" s="7"/>
      <c r="DT33" s="7">
        <v>19.445</v>
      </c>
      <c r="DU33" s="7">
        <v>19.46</v>
      </c>
      <c r="DV33" s="7">
        <v>19.45</v>
      </c>
      <c r="DW33" s="7"/>
      <c r="DX33" s="86"/>
      <c r="DY33" s="7">
        <v>19.440000000000001</v>
      </c>
      <c r="DZ33" s="7"/>
      <c r="EA33" s="7">
        <v>19.420000000000002</v>
      </c>
      <c r="EB33" s="7"/>
      <c r="EC33" s="7">
        <v>19.420000000000002</v>
      </c>
      <c r="ED33" s="7">
        <v>19.43</v>
      </c>
      <c r="EE33" s="7">
        <v>19.48</v>
      </c>
      <c r="EF33" s="7">
        <v>19.48</v>
      </c>
      <c r="EG33" s="7">
        <v>19.46</v>
      </c>
      <c r="EH33" s="7">
        <v>19.48</v>
      </c>
      <c r="EI33" s="86"/>
      <c r="EJ33" s="110">
        <v>57.62</v>
      </c>
      <c r="EK33" s="7">
        <v>19.489999999999998</v>
      </c>
      <c r="EL33" s="7"/>
      <c r="EM33" s="7">
        <v>19.510000000000002</v>
      </c>
      <c r="EN33" s="7"/>
      <c r="EO33" s="7">
        <v>19.54</v>
      </c>
      <c r="EP33" s="7"/>
      <c r="EQ33" s="7">
        <v>19.57</v>
      </c>
      <c r="ER33" s="7"/>
      <c r="ES33" s="7">
        <v>19.559999999999999</v>
      </c>
      <c r="ET33" s="7"/>
      <c r="EU33" s="86"/>
      <c r="EV33" s="7">
        <v>19.579999999999998</v>
      </c>
      <c r="EW33" s="7"/>
      <c r="EX33" s="7">
        <v>19.55</v>
      </c>
      <c r="EY33" s="7"/>
      <c r="EZ33" s="7">
        <v>19.57</v>
      </c>
      <c r="FA33" s="7"/>
      <c r="FB33" s="7">
        <v>19.55</v>
      </c>
      <c r="FC33" s="7"/>
      <c r="FD33" s="7">
        <v>19.579999999999998</v>
      </c>
      <c r="FE33" s="7"/>
      <c r="FF33" s="86"/>
      <c r="FG33" s="110">
        <v>57.62</v>
      </c>
      <c r="FH33" s="7">
        <v>19.649999999999999</v>
      </c>
      <c r="FI33" s="7">
        <v>19.66</v>
      </c>
      <c r="FJ33" s="7">
        <v>19.670000000000002</v>
      </c>
      <c r="FK33" s="7"/>
      <c r="FL33" s="7">
        <v>19.690000000000001</v>
      </c>
      <c r="FM33" s="7">
        <v>19.690000000000001</v>
      </c>
      <c r="FN33" s="7">
        <v>19.71</v>
      </c>
      <c r="FO33" s="7">
        <v>19.739999999999998</v>
      </c>
      <c r="FP33" s="7">
        <v>19.73</v>
      </c>
      <c r="FQ33" s="7">
        <v>20.09</v>
      </c>
      <c r="FR33" s="86"/>
      <c r="FS33" s="110">
        <v>57.62</v>
      </c>
      <c r="FT33" s="132">
        <v>19.739999999999998</v>
      </c>
      <c r="FU33" s="132"/>
      <c r="FV33" s="132">
        <v>19.73</v>
      </c>
      <c r="FW33" s="132"/>
      <c r="FX33" s="132" t="s">
        <v>23</v>
      </c>
      <c r="FY33" s="132"/>
      <c r="FZ33" s="132" t="s">
        <v>23</v>
      </c>
      <c r="GA33" s="132"/>
      <c r="GB33" s="132" t="s">
        <v>23</v>
      </c>
      <c r="GC33" s="132"/>
      <c r="GD33" s="86"/>
      <c r="GE33" s="110">
        <v>57.62</v>
      </c>
      <c r="GF33" s="132" t="s">
        <v>23</v>
      </c>
      <c r="GG33" s="132"/>
      <c r="GH33" s="132" t="s">
        <v>23</v>
      </c>
      <c r="GI33" s="132"/>
      <c r="GJ33" s="132" t="s">
        <v>23</v>
      </c>
      <c r="GK33" s="132"/>
      <c r="GL33" s="132" t="s">
        <v>23</v>
      </c>
      <c r="GM33" s="132"/>
      <c r="GN33" s="132" t="s">
        <v>23</v>
      </c>
      <c r="GO33" s="132"/>
      <c r="GP33" s="86"/>
      <c r="GQ33" s="110">
        <v>57.62</v>
      </c>
      <c r="GR33" s="132" t="s">
        <v>23</v>
      </c>
      <c r="GS33" s="132"/>
      <c r="GT33" s="132" t="s">
        <v>23</v>
      </c>
      <c r="GU33" s="132"/>
      <c r="GV33" s="132" t="s">
        <v>23</v>
      </c>
      <c r="GW33" s="132"/>
      <c r="GX33" s="132" t="s">
        <v>23</v>
      </c>
      <c r="GY33" s="132"/>
      <c r="GZ33" s="132" t="s">
        <v>23</v>
      </c>
      <c r="HA33" s="132"/>
      <c r="HB33" s="86"/>
      <c r="HC33" s="110">
        <v>57.62</v>
      </c>
      <c r="HD33" s="132" t="s">
        <v>23</v>
      </c>
      <c r="HE33" s="132"/>
      <c r="HF33" s="132" t="s">
        <v>23</v>
      </c>
      <c r="HG33" s="132"/>
      <c r="HH33" s="132" t="s">
        <v>23</v>
      </c>
      <c r="HI33" s="132"/>
      <c r="HJ33" s="132"/>
      <c r="HK33" s="132"/>
      <c r="HL33" s="132"/>
      <c r="HM33" s="132"/>
      <c r="HN33" s="86"/>
    </row>
    <row r="34" spans="1:222" x14ac:dyDescent="0.35">
      <c r="A34" s="157"/>
      <c r="B34" s="20" t="s">
        <v>38</v>
      </c>
      <c r="C34" s="73" t="s">
        <v>39</v>
      </c>
      <c r="D34" s="154"/>
      <c r="E34" s="41">
        <v>37.65</v>
      </c>
      <c r="F34" s="42"/>
      <c r="G34" s="42" t="s">
        <v>40</v>
      </c>
      <c r="H34" s="42">
        <v>37.43</v>
      </c>
      <c r="I34" s="43">
        <f>B33-I33</f>
        <v>37.480000000000004</v>
      </c>
      <c r="J34" s="21">
        <f>AVERAGE(I34,H34,E34)</f>
        <v>37.520000000000003</v>
      </c>
      <c r="K34" s="41">
        <f>B33-K33</f>
        <v>37.519999999999996</v>
      </c>
      <c r="L34" s="42">
        <f>B33-L33</f>
        <v>37.540000000000006</v>
      </c>
      <c r="M34" s="42">
        <f>B33-M33</f>
        <v>37.519999999999996</v>
      </c>
      <c r="N34" s="42">
        <f>B33-N33</f>
        <v>37.5</v>
      </c>
      <c r="O34" s="42">
        <f>B33-O33</f>
        <v>37.49</v>
      </c>
      <c r="P34" s="21">
        <f>AVERAGE(K34:O34)</f>
        <v>37.513999999999996</v>
      </c>
      <c r="Q34" s="41">
        <f>B33-Q33</f>
        <v>37.58</v>
      </c>
      <c r="R34" s="42">
        <f>B33-R33</f>
        <v>37.519999999999996</v>
      </c>
      <c r="S34" s="42">
        <f>B33-S33</f>
        <v>37.47</v>
      </c>
      <c r="T34" s="42">
        <f>B33-T33</f>
        <v>37.46</v>
      </c>
      <c r="U34" s="42">
        <f>B33-U33</f>
        <v>37.450000000000003</v>
      </c>
      <c r="V34" s="21">
        <f>AVERAGE(Q34:U34)</f>
        <v>37.496000000000002</v>
      </c>
      <c r="W34" s="41">
        <f>B33-W33</f>
        <v>37.5</v>
      </c>
      <c r="X34" s="42">
        <f>B33-X33</f>
        <v>37.5</v>
      </c>
      <c r="Y34" s="42">
        <f>B33-Y33</f>
        <v>37.480000000000004</v>
      </c>
      <c r="Z34" s="42">
        <f>B33-Z33</f>
        <v>37.510000000000005</v>
      </c>
      <c r="AA34" s="42">
        <f>B33-AA33</f>
        <v>37.53</v>
      </c>
      <c r="AB34" s="21">
        <f>AVERAGE(W34:AA34)</f>
        <v>37.504000000000005</v>
      </c>
      <c r="AC34" s="42">
        <f>B33-AC33</f>
        <v>37.510000000000005</v>
      </c>
      <c r="AD34" s="42">
        <f>B33-AD33</f>
        <v>37.519999999999996</v>
      </c>
      <c r="AE34" s="42">
        <f>B33-AE33</f>
        <v>37.519999999999996</v>
      </c>
      <c r="AF34" s="42">
        <f>B33-AF33</f>
        <v>37.510000000000005</v>
      </c>
      <c r="AG34" s="42">
        <f>B33-AG33</f>
        <v>37.49</v>
      </c>
      <c r="AH34" s="42">
        <f>B33-AH33</f>
        <v>37.480000000000004</v>
      </c>
      <c r="AI34" s="42">
        <f>B33-AI33</f>
        <v>37.519999999999996</v>
      </c>
      <c r="AJ34" s="21">
        <f>AVERAGE(AC34:AI34)</f>
        <v>37.50714285714286</v>
      </c>
      <c r="AK34" s="42">
        <f>B33-AK33</f>
        <v>37.5</v>
      </c>
      <c r="AL34" s="42">
        <f>B33-AL33</f>
        <v>37.510000000000005</v>
      </c>
      <c r="AM34" s="42">
        <f>B33-AM33</f>
        <v>37.540000000000006</v>
      </c>
      <c r="AN34" s="42">
        <f>B33-AN33</f>
        <v>37.58</v>
      </c>
      <c r="AO34" s="42">
        <f>B33-AO33</f>
        <v>37.58</v>
      </c>
      <c r="AP34" s="42">
        <f>B33-AP33</f>
        <v>37.58</v>
      </c>
      <c r="AQ34" s="42">
        <f>B33-AQ33</f>
        <v>37.64</v>
      </c>
      <c r="AR34" s="42">
        <f>B33-AR33</f>
        <v>37.6</v>
      </c>
      <c r="AS34" s="42" t="s">
        <v>23</v>
      </c>
      <c r="AT34" s="42" t="s">
        <v>23</v>
      </c>
      <c r="AU34" s="21">
        <f>AVERAGE(AK34:AT34)</f>
        <v>37.566249999999997</v>
      </c>
      <c r="AV34" s="42"/>
      <c r="AW34" s="91"/>
      <c r="AX34" s="91"/>
      <c r="AY34" s="91"/>
      <c r="AZ34" s="101">
        <f>B33-AZ33</f>
        <v>37.704999999999998</v>
      </c>
      <c r="BA34" s="101">
        <f>B33-BA33</f>
        <v>37.715000000000003</v>
      </c>
      <c r="BB34" s="101">
        <f>B33-BB33</f>
        <v>37.75</v>
      </c>
      <c r="BC34" s="101">
        <f>B33-BC33</f>
        <v>37.814999999999998</v>
      </c>
      <c r="BD34" s="101">
        <f>B33-BD33</f>
        <v>37.835000000000001</v>
      </c>
      <c r="BE34" s="101">
        <f>B33-BE33</f>
        <v>37.870000000000005</v>
      </c>
      <c r="BF34" s="21">
        <f>AVERAGE(AV34:BE34)</f>
        <v>37.781666666666673</v>
      </c>
      <c r="BG34" s="101">
        <f>B33-BG33</f>
        <v>37.78</v>
      </c>
      <c r="BH34" s="101">
        <f>B33-BH33</f>
        <v>37.775000000000006</v>
      </c>
      <c r="BI34" s="101">
        <f>B33-BI33</f>
        <v>37.769999999999996</v>
      </c>
      <c r="BJ34" s="101">
        <f>B33-BJ33</f>
        <v>37.81</v>
      </c>
      <c r="BK34" s="101">
        <f>B33-BK33</f>
        <v>37.75</v>
      </c>
      <c r="BL34" s="101">
        <f>B33-BL33</f>
        <v>37.760000000000005</v>
      </c>
      <c r="BM34" s="111"/>
      <c r="BN34" s="101">
        <f>BM33-BN33</f>
        <v>37.81</v>
      </c>
      <c r="BO34" s="101">
        <f>BM33-BO33</f>
        <v>37.849999999999994</v>
      </c>
      <c r="BP34" s="101">
        <f>BM33-BP33</f>
        <v>37.78</v>
      </c>
      <c r="BQ34" s="101">
        <f>BM33-BQ33</f>
        <v>37.89</v>
      </c>
      <c r="BR34" s="21">
        <f>AVERAGE(BG34:BQ34)</f>
        <v>37.797499999999992</v>
      </c>
      <c r="BS34" s="101">
        <f>BM33-BS33</f>
        <v>37.83</v>
      </c>
      <c r="BT34" s="101">
        <f>BM33-BT33</f>
        <v>37.86</v>
      </c>
      <c r="BU34" s="101">
        <f>BM33-BU33</f>
        <v>37.819999999999993</v>
      </c>
      <c r="BV34" s="101">
        <f>BM33-BV33</f>
        <v>37.94</v>
      </c>
      <c r="BW34" s="101">
        <f>BM33-BW33</f>
        <v>37.89</v>
      </c>
      <c r="BX34" s="101">
        <f>BM33-BX33</f>
        <v>37.89</v>
      </c>
      <c r="BY34" s="111"/>
      <c r="BZ34" s="101">
        <f>BY33-BZ33</f>
        <v>37.9</v>
      </c>
      <c r="CA34" s="101">
        <f>BY33-CA33</f>
        <v>37.97</v>
      </c>
      <c r="CB34" s="101">
        <f>BY33-CB33</f>
        <v>37.97</v>
      </c>
      <c r="CC34" s="101">
        <f>BY33-CC33</f>
        <v>37.959999999999994</v>
      </c>
      <c r="CD34" s="21">
        <f>AVERAGE(BS34:CC34)</f>
        <v>37.902999999999992</v>
      </c>
      <c r="CE34" s="101">
        <f>BY33-CE33</f>
        <v>37.739999999999995</v>
      </c>
      <c r="CF34" s="101">
        <f>BY33-CF33</f>
        <v>37.739999999999995</v>
      </c>
      <c r="CG34" s="129">
        <f>BY33-CG33</f>
        <v>37.75</v>
      </c>
      <c r="CH34" s="101">
        <f>BY33-CH33</f>
        <v>37.78</v>
      </c>
      <c r="CI34" s="101">
        <f>BY33-CI33</f>
        <v>37.769999999999996</v>
      </c>
      <c r="CJ34" s="101">
        <f>BY33-CJ33</f>
        <v>37.799999999999997</v>
      </c>
      <c r="CK34" s="101">
        <f>BY33-CK33</f>
        <v>37.78</v>
      </c>
      <c r="CL34" s="101">
        <f>BY33-CL33</f>
        <v>37.81</v>
      </c>
      <c r="CM34" s="101">
        <f>CO33-CM33</f>
        <v>37.819999999999993</v>
      </c>
      <c r="CN34" s="101">
        <f>CO33-CN33</f>
        <v>37.81</v>
      </c>
      <c r="CO34" s="111"/>
      <c r="CP34" s="21">
        <f>AVERAGE(CE34:CN34)</f>
        <v>37.78</v>
      </c>
      <c r="CQ34" s="101">
        <f>CO33-CQ33</f>
        <v>37.769999999999996</v>
      </c>
      <c r="CR34" s="101">
        <f>CO33-CR33</f>
        <v>37.799999999999997</v>
      </c>
      <c r="CS34" s="129">
        <f>CO33-CS33</f>
        <v>37.819999999999993</v>
      </c>
      <c r="CT34" s="101">
        <f>CO33-CT33</f>
        <v>37.819999999999993</v>
      </c>
      <c r="CU34" s="101">
        <f>CO33-CU33</f>
        <v>37.819999999999993</v>
      </c>
      <c r="CV34" s="101">
        <f>CO33-CV33</f>
        <v>37.83</v>
      </c>
      <c r="CW34" s="101">
        <f>CO33-CW33</f>
        <v>37.869999999999997</v>
      </c>
      <c r="CX34" s="101">
        <f>CO33-CX33</f>
        <v>37.909999999999997</v>
      </c>
      <c r="CY34" s="101">
        <f>CO33-CY33</f>
        <v>37.879999999999995</v>
      </c>
      <c r="CZ34" s="101">
        <f>CO33-CZ33</f>
        <v>37.849999999999994</v>
      </c>
      <c r="DA34" s="21">
        <f>AVERAGE(CP34:CY34)</f>
        <v>37.83</v>
      </c>
      <c r="DB34" s="101">
        <f>CO33-DB33</f>
        <v>37.959999999999994</v>
      </c>
      <c r="DC34" s="101">
        <f>CO33-DC33</f>
        <v>37.964999999999996</v>
      </c>
      <c r="DD34" s="129">
        <f>CO33-DD33</f>
        <v>38.06</v>
      </c>
      <c r="DE34" s="101">
        <f>CO33-DE33</f>
        <v>37.989999999999995</v>
      </c>
      <c r="DF34" s="101">
        <f>CO33-DF33</f>
        <v>38.119999999999997</v>
      </c>
      <c r="DG34" s="101">
        <f>CO33-DG33</f>
        <v>38.14</v>
      </c>
      <c r="DH34" s="101">
        <f>CO33-DH33</f>
        <v>38.17</v>
      </c>
      <c r="DI34" s="101">
        <f>CO33-DI33</f>
        <v>38.11</v>
      </c>
      <c r="DJ34" s="101">
        <f>CO33-DJ33</f>
        <v>38.04</v>
      </c>
      <c r="DK34" s="101">
        <f>CO33-DK33</f>
        <v>38.099999999999994</v>
      </c>
      <c r="DL34" s="21">
        <f>AVERAGE(DB34:DK34)</f>
        <v>38.0655</v>
      </c>
      <c r="DM34" s="111"/>
      <c r="DN34" s="101">
        <f>DM33-DN33</f>
        <v>38.129999999999995</v>
      </c>
      <c r="DO34" s="101">
        <f>DM33-DO33</f>
        <v>38.119999999999997</v>
      </c>
      <c r="DP34" s="129">
        <f>DM33-DP33</f>
        <v>38.11</v>
      </c>
      <c r="DQ34" s="101">
        <f>DM33-DQ33</f>
        <v>38.089999999999996</v>
      </c>
      <c r="DR34" s="101">
        <f>DM33-DR33</f>
        <v>38.14</v>
      </c>
      <c r="DS34" s="101"/>
      <c r="DT34" s="101">
        <f>DM33-DT33</f>
        <v>38.174999999999997</v>
      </c>
      <c r="DU34" s="101">
        <f>DM33-DU33</f>
        <v>38.159999999999997</v>
      </c>
      <c r="DV34" s="101">
        <f>DM33-DV33</f>
        <v>38.17</v>
      </c>
      <c r="DW34" s="101"/>
      <c r="DX34" s="21">
        <f>AVERAGE(DN34:DW34)</f>
        <v>38.136874999999996</v>
      </c>
      <c r="DY34" s="101">
        <f>DM33-DY33</f>
        <v>38.179999999999993</v>
      </c>
      <c r="DZ34" s="101"/>
      <c r="EA34" s="129">
        <f>DM33-EA33</f>
        <v>38.199999999999996</v>
      </c>
      <c r="EB34" s="101"/>
      <c r="EC34" s="101">
        <f>DM33-EC33</f>
        <v>38.199999999999996</v>
      </c>
      <c r="ED34" s="101">
        <f>DM33-ED33</f>
        <v>38.19</v>
      </c>
      <c r="EE34" s="101">
        <f>DM33-EE33</f>
        <v>38.14</v>
      </c>
      <c r="EF34" s="101">
        <f>EJ33-EF33</f>
        <v>38.14</v>
      </c>
      <c r="EG34" s="101">
        <f>EJ33-EG33</f>
        <v>38.159999999999997</v>
      </c>
      <c r="EH34" s="101">
        <f>EJ33-EH33</f>
        <v>38.14</v>
      </c>
      <c r="EI34" s="21">
        <f>AVERAGE(EC34:EH34,EA34,DY34)</f>
        <v>38.168749999999996</v>
      </c>
      <c r="EJ34" s="111"/>
      <c r="EK34" s="101">
        <f>EJ33-EK33</f>
        <v>38.129999999999995</v>
      </c>
      <c r="EL34" s="101"/>
      <c r="EM34" s="129">
        <f>EJ33-EM33</f>
        <v>38.11</v>
      </c>
      <c r="EN34" s="101"/>
      <c r="EO34" s="101">
        <f>EJ33-EO33</f>
        <v>38.08</v>
      </c>
      <c r="EP34" s="101"/>
      <c r="EQ34" s="101">
        <f>EJ33-EQ33</f>
        <v>38.049999999999997</v>
      </c>
      <c r="ER34" s="101"/>
      <c r="ES34" s="101">
        <f>EJ33-ES33</f>
        <v>38.06</v>
      </c>
      <c r="ET34" s="101"/>
      <c r="EU34" s="21">
        <f>AVERAGE(ES34:ET34,EQ34,EO34,EM34,EK34)</f>
        <v>38.085999999999999</v>
      </c>
      <c r="EV34" s="101">
        <f>EJ33-EV33</f>
        <v>38.04</v>
      </c>
      <c r="EW34" s="101"/>
      <c r="EX34" s="129">
        <f>EJ33-EX33</f>
        <v>38.069999999999993</v>
      </c>
      <c r="EY34" s="101"/>
      <c r="EZ34" s="101">
        <f>EJ33-EZ33</f>
        <v>38.049999999999997</v>
      </c>
      <c r="FA34" s="101"/>
      <c r="FB34" s="101">
        <f>EJ33-FB33</f>
        <v>38.069999999999993</v>
      </c>
      <c r="FC34" s="101"/>
      <c r="FD34" s="101">
        <f>EJ33-FD33</f>
        <v>38.04</v>
      </c>
      <c r="FE34" s="101"/>
      <c r="FF34" s="21">
        <f>AVERAGE(FD34:FE34,EV34,EX34,EZ34,FB34,FD34)</f>
        <v>38.051666666666662</v>
      </c>
      <c r="FG34" s="111"/>
      <c r="FH34" s="101">
        <f>FG33-FH33</f>
        <v>37.97</v>
      </c>
      <c r="FI34" s="101">
        <f>FG33-FI33</f>
        <v>37.959999999999994</v>
      </c>
      <c r="FJ34" s="129">
        <f>FG33-FJ33</f>
        <v>37.949999999999996</v>
      </c>
      <c r="FK34" s="101"/>
      <c r="FL34" s="101">
        <f>FG33-FL33</f>
        <v>37.929999999999993</v>
      </c>
      <c r="FM34" s="101">
        <f>FG33-FM33</f>
        <v>37.929999999999993</v>
      </c>
      <c r="FN34" s="101">
        <f>FG33-FN33</f>
        <v>37.909999999999997</v>
      </c>
      <c r="FO34" s="101">
        <f>FG33-FO33</f>
        <v>37.879999999999995</v>
      </c>
      <c r="FP34" s="101">
        <f>FG33-FP33</f>
        <v>37.89</v>
      </c>
      <c r="FQ34" s="101">
        <f>FG33-FQ33</f>
        <v>37.53</v>
      </c>
      <c r="FR34" s="21">
        <f>AVERAGE(FP34:FQ34,FH34,FJ34,FL34,FN34,FP34)</f>
        <v>37.867142857142859</v>
      </c>
      <c r="FS34" s="111"/>
      <c r="FT34" s="133">
        <f>FS33-FT33</f>
        <v>37.879999999999995</v>
      </c>
      <c r="FU34" s="133"/>
      <c r="FV34" s="133">
        <f>FS33-FV33</f>
        <v>37.89</v>
      </c>
      <c r="FW34" s="133"/>
      <c r="FX34" s="133" t="s">
        <v>23</v>
      </c>
      <c r="FY34" s="133"/>
      <c r="FZ34" s="133" t="s">
        <v>23</v>
      </c>
      <c r="GA34" s="133"/>
      <c r="GB34" s="133" t="s">
        <v>23</v>
      </c>
      <c r="GC34" s="133"/>
      <c r="GD34" s="21">
        <f>AVERAGE(GB34:GC34,FT34,FV34,FX34,FZ34,GB34)</f>
        <v>37.884999999999998</v>
      </c>
      <c r="GE34" s="111"/>
      <c r="GF34" s="133" t="s">
        <v>23</v>
      </c>
      <c r="GG34" s="133"/>
      <c r="GH34" s="133" t="s">
        <v>23</v>
      </c>
      <c r="GI34" s="133"/>
      <c r="GJ34" s="133" t="s">
        <v>23</v>
      </c>
      <c r="GK34" s="133"/>
      <c r="GL34" s="133" t="s">
        <v>23</v>
      </c>
      <c r="GM34" s="133"/>
      <c r="GN34" s="133" t="s">
        <v>23</v>
      </c>
      <c r="GO34" s="133"/>
      <c r="GP34" s="21"/>
      <c r="GQ34" s="111"/>
      <c r="GR34" s="133" t="s">
        <v>23</v>
      </c>
      <c r="GS34" s="133"/>
      <c r="GT34" s="133" t="s">
        <v>23</v>
      </c>
      <c r="GU34" s="133"/>
      <c r="GV34" s="133" t="s">
        <v>23</v>
      </c>
      <c r="GW34" s="133"/>
      <c r="GX34" s="133" t="s">
        <v>23</v>
      </c>
      <c r="GY34" s="133"/>
      <c r="GZ34" s="133" t="s">
        <v>23</v>
      </c>
      <c r="HA34" s="133"/>
      <c r="HB34" s="21"/>
      <c r="HC34" s="111"/>
      <c r="HD34" s="133" t="s">
        <v>23</v>
      </c>
      <c r="HE34" s="133"/>
      <c r="HF34" s="133" t="s">
        <v>23</v>
      </c>
      <c r="HG34" s="133"/>
      <c r="HH34" s="133" t="s">
        <v>23</v>
      </c>
      <c r="HI34" s="133"/>
      <c r="HJ34" s="133"/>
      <c r="HK34" s="133"/>
      <c r="HL34" s="133"/>
      <c r="HM34" s="133"/>
      <c r="HN34" s="21"/>
    </row>
    <row r="35" spans="1:222" ht="15" thickBot="1" x14ac:dyDescent="0.4">
      <c r="A35" s="142"/>
      <c r="B35" s="45" t="s">
        <v>41</v>
      </c>
      <c r="C35" s="74" t="s">
        <v>42</v>
      </c>
      <c r="D35" s="155"/>
      <c r="E35" s="37"/>
      <c r="F35" s="38"/>
      <c r="G35" s="51"/>
      <c r="H35" s="51"/>
      <c r="I35" s="52"/>
      <c r="J35" s="53"/>
      <c r="K35" s="54"/>
      <c r="L35" s="51"/>
      <c r="M35" s="55">
        <v>49.5</v>
      </c>
      <c r="N35" s="55">
        <v>49.47</v>
      </c>
      <c r="O35" s="55">
        <v>49.48</v>
      </c>
      <c r="P35" s="56"/>
      <c r="Q35" s="57">
        <v>49.48</v>
      </c>
      <c r="R35" s="55">
        <v>49.475000000000001</v>
      </c>
      <c r="S35" s="55">
        <v>49.48</v>
      </c>
      <c r="T35" s="55">
        <v>49.48</v>
      </c>
      <c r="U35" s="55">
        <v>49.48</v>
      </c>
      <c r="V35" s="56"/>
      <c r="W35" s="57">
        <v>49.49</v>
      </c>
      <c r="X35" s="55">
        <v>49.49</v>
      </c>
      <c r="Y35" s="55">
        <v>49.51</v>
      </c>
      <c r="Z35" s="55">
        <v>49.51</v>
      </c>
      <c r="AA35" s="55">
        <v>49.49</v>
      </c>
      <c r="AB35" s="56"/>
      <c r="AC35" s="55">
        <v>49.5</v>
      </c>
      <c r="AD35" s="55">
        <v>49.5</v>
      </c>
      <c r="AE35" s="55">
        <v>49.52</v>
      </c>
      <c r="AF35" s="55">
        <v>49.49</v>
      </c>
      <c r="AG35" s="55" t="s">
        <v>23</v>
      </c>
      <c r="AH35" s="55">
        <v>49.49</v>
      </c>
      <c r="AI35" s="55" t="s">
        <v>23</v>
      </c>
      <c r="AJ35" s="56"/>
      <c r="AK35" s="55">
        <v>49.48</v>
      </c>
      <c r="AL35" s="55" t="s">
        <v>23</v>
      </c>
      <c r="AM35" s="55">
        <v>49.5</v>
      </c>
      <c r="AN35" s="55" t="s">
        <v>23</v>
      </c>
      <c r="AO35" s="55">
        <v>49.5</v>
      </c>
      <c r="AP35" s="55" t="s">
        <v>43</v>
      </c>
      <c r="AQ35" s="55">
        <v>49.5</v>
      </c>
      <c r="AR35" s="55" t="s">
        <v>23</v>
      </c>
      <c r="AS35" s="88" t="s">
        <v>23</v>
      </c>
      <c r="AT35" s="88" t="s">
        <v>23</v>
      </c>
      <c r="AU35" s="56"/>
      <c r="AV35" s="55"/>
      <c r="AW35" s="92"/>
      <c r="AX35" s="99"/>
      <c r="AY35" s="99"/>
      <c r="AZ35" s="102">
        <v>49.43</v>
      </c>
      <c r="BA35" s="55">
        <v>49.28</v>
      </c>
      <c r="BB35" s="55">
        <v>49.28</v>
      </c>
      <c r="BC35" s="55">
        <v>49.284999999999997</v>
      </c>
      <c r="BD35" s="55">
        <v>49.48</v>
      </c>
      <c r="BE35" s="55" t="s">
        <v>23</v>
      </c>
      <c r="BF35" s="56"/>
      <c r="BG35" s="55">
        <v>49.48</v>
      </c>
      <c r="BH35" s="92" t="s">
        <v>23</v>
      </c>
      <c r="BI35" s="99">
        <v>49.5</v>
      </c>
      <c r="BJ35" s="99" t="s">
        <v>23</v>
      </c>
      <c r="BK35" s="102">
        <v>49.5</v>
      </c>
      <c r="BL35" s="55" t="s">
        <v>23</v>
      </c>
      <c r="BM35" s="112"/>
      <c r="BN35" s="55">
        <v>49.84</v>
      </c>
      <c r="BO35" s="55" t="s">
        <v>23</v>
      </c>
      <c r="BP35" s="55">
        <v>49.84</v>
      </c>
      <c r="BQ35" s="55" t="s">
        <v>23</v>
      </c>
      <c r="BR35" s="56"/>
      <c r="BS35" s="55">
        <v>49.84</v>
      </c>
      <c r="BT35" s="55" t="s">
        <v>23</v>
      </c>
      <c r="BU35" s="55">
        <v>49.84</v>
      </c>
      <c r="BV35" s="55" t="s">
        <v>23</v>
      </c>
      <c r="BW35" s="55">
        <v>49.84</v>
      </c>
      <c r="BX35" s="55" t="s">
        <v>23</v>
      </c>
      <c r="BY35" s="112"/>
      <c r="BZ35" s="55">
        <v>49.84</v>
      </c>
      <c r="CA35" s="55" t="s">
        <v>23</v>
      </c>
      <c r="CB35" s="55">
        <v>49.84</v>
      </c>
      <c r="CC35" s="55" t="s">
        <v>23</v>
      </c>
      <c r="CD35" s="56"/>
      <c r="CE35" s="55">
        <v>49.84</v>
      </c>
      <c r="CF35" s="55" t="s">
        <v>23</v>
      </c>
      <c r="CG35" s="55">
        <v>49.85</v>
      </c>
      <c r="CH35" s="55" t="s">
        <v>23</v>
      </c>
      <c r="CI35" s="55">
        <v>49.85</v>
      </c>
      <c r="CJ35" s="55" t="s">
        <v>23</v>
      </c>
      <c r="CK35" s="55">
        <v>49.85</v>
      </c>
      <c r="CL35" s="55" t="s">
        <v>23</v>
      </c>
      <c r="CM35" s="55">
        <v>49.85</v>
      </c>
      <c r="CN35" s="55" t="s">
        <v>23</v>
      </c>
      <c r="CO35" s="112"/>
      <c r="CP35" s="56"/>
      <c r="CQ35" s="55">
        <v>49.84</v>
      </c>
      <c r="CR35" s="55" t="s">
        <v>23</v>
      </c>
      <c r="CS35" s="55">
        <v>49.85</v>
      </c>
      <c r="CT35" s="55" t="s">
        <v>23</v>
      </c>
      <c r="CU35" s="55">
        <v>49.85</v>
      </c>
      <c r="CV35" s="55" t="s">
        <v>23</v>
      </c>
      <c r="CW35" s="55">
        <v>49.84</v>
      </c>
      <c r="CX35" s="55" t="s">
        <v>23</v>
      </c>
      <c r="CY35" s="55">
        <v>49.85</v>
      </c>
      <c r="CZ35" s="55" t="s">
        <v>23</v>
      </c>
      <c r="DA35" s="56"/>
      <c r="DB35" s="55">
        <v>49.85</v>
      </c>
      <c r="DC35" s="55" t="s">
        <v>23</v>
      </c>
      <c r="DD35" s="55">
        <v>49.85</v>
      </c>
      <c r="DE35" s="55" t="s">
        <v>23</v>
      </c>
      <c r="DF35" s="55">
        <v>45.85</v>
      </c>
      <c r="DG35" s="55" t="s">
        <v>23</v>
      </c>
      <c r="DH35" s="55">
        <v>49.85</v>
      </c>
      <c r="DI35" s="55" t="s">
        <v>23</v>
      </c>
      <c r="DJ35" s="55">
        <v>49.85</v>
      </c>
      <c r="DK35" s="55" t="s">
        <v>23</v>
      </c>
      <c r="DL35" s="56"/>
      <c r="DM35" s="112"/>
      <c r="DN35" s="55">
        <v>49.85</v>
      </c>
      <c r="DO35" s="55" t="s">
        <v>23</v>
      </c>
      <c r="DP35" s="55">
        <v>49.85</v>
      </c>
      <c r="DQ35" s="55" t="s">
        <v>23</v>
      </c>
      <c r="DR35" s="55">
        <v>49.85</v>
      </c>
      <c r="DS35" s="55" t="s">
        <v>23</v>
      </c>
      <c r="DT35" s="55">
        <v>49.85</v>
      </c>
      <c r="DU35" s="55" t="s">
        <v>23</v>
      </c>
      <c r="DV35" s="55">
        <v>49.85</v>
      </c>
      <c r="DW35" s="55" t="s">
        <v>23</v>
      </c>
      <c r="DX35" s="56"/>
      <c r="DY35" s="55">
        <v>49.85</v>
      </c>
      <c r="DZ35" s="55" t="s">
        <v>23</v>
      </c>
      <c r="EA35" s="55">
        <v>49.58</v>
      </c>
      <c r="EB35" s="55" t="s">
        <v>23</v>
      </c>
      <c r="EC35" s="55" t="s">
        <v>23</v>
      </c>
      <c r="ED35" s="55" t="s">
        <v>23</v>
      </c>
      <c r="EE35" s="55" t="s">
        <v>23</v>
      </c>
      <c r="EF35" s="55" t="s">
        <v>23</v>
      </c>
      <c r="EG35" s="55" t="s">
        <v>23</v>
      </c>
      <c r="EH35" s="55" t="s">
        <v>23</v>
      </c>
      <c r="EI35" s="56"/>
      <c r="EJ35" s="112"/>
      <c r="EK35" s="55">
        <v>49.844999999999999</v>
      </c>
      <c r="EL35" s="55"/>
      <c r="EM35" s="55"/>
      <c r="EN35" s="55"/>
      <c r="EO35" s="55"/>
      <c r="EP35" s="55"/>
      <c r="EQ35" s="55"/>
      <c r="ER35" s="55"/>
      <c r="ES35" s="55"/>
      <c r="ET35" s="55"/>
      <c r="EU35" s="56"/>
      <c r="EV35" s="55">
        <v>49.85</v>
      </c>
      <c r="EW35" s="55"/>
      <c r="EX35" s="55"/>
      <c r="EY35" s="55"/>
      <c r="EZ35" s="55"/>
      <c r="FA35" s="55"/>
      <c r="FB35" s="55"/>
      <c r="FC35" s="55"/>
      <c r="FD35" s="55"/>
      <c r="FE35" s="55"/>
      <c r="FF35" s="56"/>
      <c r="FG35" s="112"/>
      <c r="FH35" s="55">
        <v>49.85</v>
      </c>
      <c r="FI35" s="55"/>
      <c r="FJ35" s="55"/>
      <c r="FK35" s="55"/>
      <c r="FL35" s="55"/>
      <c r="FM35" s="55"/>
      <c r="FN35" s="55"/>
      <c r="FO35" s="55"/>
      <c r="FP35" s="55"/>
      <c r="FQ35" s="55"/>
      <c r="FR35" s="56"/>
      <c r="FS35" s="112"/>
      <c r="FT35" s="134">
        <v>49.85</v>
      </c>
      <c r="FU35" s="134"/>
      <c r="FV35" s="134"/>
      <c r="FW35" s="134"/>
      <c r="FX35" s="134" t="s">
        <v>23</v>
      </c>
      <c r="FY35" s="134"/>
      <c r="FZ35" s="134" t="s">
        <v>23</v>
      </c>
      <c r="GA35" s="134"/>
      <c r="GB35" s="134" t="s">
        <v>23</v>
      </c>
      <c r="GC35" s="134"/>
      <c r="GD35" s="56"/>
      <c r="GE35" s="112"/>
      <c r="GF35" s="134" t="s">
        <v>23</v>
      </c>
      <c r="GG35" s="134"/>
      <c r="GH35" s="134" t="s">
        <v>23</v>
      </c>
      <c r="GI35" s="134"/>
      <c r="GJ35" s="134" t="s">
        <v>23</v>
      </c>
      <c r="GK35" s="134"/>
      <c r="GL35" s="134" t="s">
        <v>23</v>
      </c>
      <c r="GM35" s="134"/>
      <c r="GN35" s="134" t="s">
        <v>23</v>
      </c>
      <c r="GO35" s="134"/>
      <c r="GP35" s="56"/>
      <c r="GQ35" s="112"/>
      <c r="GR35" s="134" t="s">
        <v>23</v>
      </c>
      <c r="GS35" s="134"/>
      <c r="GT35" s="134" t="s">
        <v>23</v>
      </c>
      <c r="GU35" s="134"/>
      <c r="GV35" s="134" t="s">
        <v>23</v>
      </c>
      <c r="GW35" s="134"/>
      <c r="GX35" s="134" t="s">
        <v>23</v>
      </c>
      <c r="GY35" s="134"/>
      <c r="GZ35" s="134" t="s">
        <v>23</v>
      </c>
      <c r="HA35" s="134"/>
      <c r="HB35" s="56"/>
      <c r="HC35" s="112"/>
      <c r="HD35" s="134" t="s">
        <v>23</v>
      </c>
      <c r="HE35" s="134"/>
      <c r="HF35" s="134" t="s">
        <v>23</v>
      </c>
      <c r="HG35" s="134"/>
      <c r="HH35" s="134" t="s">
        <v>23</v>
      </c>
      <c r="HI35" s="134"/>
      <c r="HJ35" s="134"/>
      <c r="HK35" s="134"/>
      <c r="HL35" s="134"/>
      <c r="HM35" s="134"/>
      <c r="HN35" s="56"/>
    </row>
    <row r="36" spans="1:222" ht="15" thickBot="1" x14ac:dyDescent="0.4">
      <c r="A36" s="143" t="s">
        <v>15</v>
      </c>
      <c r="B36" s="128">
        <v>57.36</v>
      </c>
      <c r="C36" s="10" t="s">
        <v>44</v>
      </c>
      <c r="D36" s="153">
        <v>37.6</v>
      </c>
      <c r="E36" s="6">
        <v>19.93</v>
      </c>
      <c r="F36" s="7"/>
      <c r="G36" s="46">
        <v>19.899999999999999</v>
      </c>
      <c r="H36" s="46">
        <v>19.95</v>
      </c>
      <c r="I36" s="47">
        <v>19.93</v>
      </c>
      <c r="J36" s="48"/>
      <c r="K36" s="49">
        <v>19.86</v>
      </c>
      <c r="L36" s="46">
        <v>19.850000000000001</v>
      </c>
      <c r="M36" s="46">
        <v>19.87</v>
      </c>
      <c r="N36" s="46">
        <v>19.88</v>
      </c>
      <c r="O36" s="46">
        <v>19.899999999999999</v>
      </c>
      <c r="P36" s="50"/>
      <c r="Q36" s="49">
        <v>19.84</v>
      </c>
      <c r="R36" s="46">
        <v>19.88</v>
      </c>
      <c r="S36" s="46">
        <v>19.920000000000002</v>
      </c>
      <c r="T36" s="46">
        <v>19.940000000000001</v>
      </c>
      <c r="U36" s="46">
        <v>19.91</v>
      </c>
      <c r="V36" s="50"/>
      <c r="W36" s="49">
        <v>19.88</v>
      </c>
      <c r="X36" s="46">
        <v>19.89</v>
      </c>
      <c r="Y36" s="46">
        <v>19.89</v>
      </c>
      <c r="Z36" s="46">
        <v>19.88</v>
      </c>
      <c r="AA36" s="46">
        <v>19.87</v>
      </c>
      <c r="AB36" s="50"/>
      <c r="AC36" s="46">
        <v>19.87</v>
      </c>
      <c r="AD36" s="46">
        <v>19.89</v>
      </c>
      <c r="AE36" s="46">
        <v>19.87</v>
      </c>
      <c r="AF36" s="46">
        <v>19.88</v>
      </c>
      <c r="AG36" s="46">
        <v>19.920000000000002</v>
      </c>
      <c r="AH36" s="46">
        <v>19.920000000000002</v>
      </c>
      <c r="AI36" s="46">
        <v>19.899999999999999</v>
      </c>
      <c r="AJ36" s="50"/>
      <c r="AK36" s="46">
        <v>19.88</v>
      </c>
      <c r="AL36" s="46">
        <v>19.87</v>
      </c>
      <c r="AM36" s="46">
        <v>19.829999999999998</v>
      </c>
      <c r="AN36" s="46">
        <v>19.82</v>
      </c>
      <c r="AO36" s="46">
        <v>19.82</v>
      </c>
      <c r="AP36" s="46">
        <v>19.829999999999998</v>
      </c>
      <c r="AQ36" s="46">
        <v>19.8</v>
      </c>
      <c r="AR36" s="46">
        <v>19.77</v>
      </c>
      <c r="AS36" s="46" t="s">
        <v>23</v>
      </c>
      <c r="AT36" s="46">
        <v>19.78</v>
      </c>
      <c r="AU36" s="50"/>
      <c r="AV36" s="7" t="s">
        <v>23</v>
      </c>
      <c r="AW36" s="90" t="s">
        <v>23</v>
      </c>
      <c r="AX36" s="7" t="s">
        <v>23</v>
      </c>
      <c r="AY36" s="90" t="s">
        <v>23</v>
      </c>
      <c r="AZ36" s="103">
        <v>19.71</v>
      </c>
      <c r="BA36" s="46">
        <v>19.695</v>
      </c>
      <c r="BB36" s="46">
        <v>19.66</v>
      </c>
      <c r="BC36" s="46">
        <v>19.600000000000001</v>
      </c>
      <c r="BD36" s="46">
        <v>19.574999999999999</v>
      </c>
      <c r="BE36" s="46">
        <v>19.55</v>
      </c>
      <c r="BF36" s="50"/>
      <c r="BG36" s="7">
        <v>19.64</v>
      </c>
      <c r="BH36" s="90">
        <v>19.61</v>
      </c>
      <c r="BI36" s="7">
        <v>19.61</v>
      </c>
      <c r="BJ36" s="90">
        <v>19.600000000000001</v>
      </c>
      <c r="BK36" s="103">
        <v>19.63</v>
      </c>
      <c r="BL36" s="46">
        <v>19.573</v>
      </c>
      <c r="BM36" s="113">
        <v>57.796999999999997</v>
      </c>
      <c r="BN36" s="46">
        <v>19.96</v>
      </c>
      <c r="BO36" s="46">
        <v>19.96</v>
      </c>
      <c r="BP36" s="46">
        <v>19.920000000000002</v>
      </c>
      <c r="BQ36" s="46">
        <v>19.89</v>
      </c>
      <c r="BR36" s="50"/>
      <c r="BS36" s="46">
        <v>19.98</v>
      </c>
      <c r="BT36" s="46">
        <v>19.95</v>
      </c>
      <c r="BU36" s="46">
        <v>19.98</v>
      </c>
      <c r="BV36" s="46">
        <v>19.93</v>
      </c>
      <c r="BW36" s="46">
        <v>19.93</v>
      </c>
      <c r="BX36" s="46">
        <v>19.899999999999999</v>
      </c>
      <c r="BY36" s="113">
        <v>57.796999999999997</v>
      </c>
      <c r="BZ36" s="46">
        <v>19.84</v>
      </c>
      <c r="CA36" s="46">
        <v>19.79</v>
      </c>
      <c r="CB36" s="46">
        <v>19.79</v>
      </c>
      <c r="CC36" s="46">
        <v>19.785</v>
      </c>
      <c r="CD36" s="50"/>
      <c r="CE36" s="46">
        <v>20.074999999999999</v>
      </c>
      <c r="CF36" s="46">
        <v>20.04</v>
      </c>
      <c r="CG36" s="46">
        <v>20.100000000000001</v>
      </c>
      <c r="CH36" s="46">
        <v>20.04</v>
      </c>
      <c r="CI36" s="46">
        <v>20.05</v>
      </c>
      <c r="CJ36" s="46">
        <v>20.010000000000002</v>
      </c>
      <c r="CK36" s="46">
        <v>20.03</v>
      </c>
      <c r="CL36" s="46">
        <v>19.989999999999998</v>
      </c>
      <c r="CM36" s="46">
        <v>20</v>
      </c>
      <c r="CN36" s="46">
        <v>19.989999999999998</v>
      </c>
      <c r="CO36" s="113">
        <v>57.796999999999997</v>
      </c>
      <c r="CP36" s="50"/>
      <c r="CQ36" s="46">
        <v>20.04</v>
      </c>
      <c r="CR36" s="46">
        <v>19.98</v>
      </c>
      <c r="CS36" s="46">
        <v>19.97</v>
      </c>
      <c r="CT36" s="46">
        <v>19.95</v>
      </c>
      <c r="CU36" s="46">
        <v>19.98</v>
      </c>
      <c r="CV36" s="46">
        <v>20</v>
      </c>
      <c r="CW36" s="46">
        <v>19.93</v>
      </c>
      <c r="CX36" s="46">
        <v>19.89</v>
      </c>
      <c r="CY36" s="46">
        <v>19.93</v>
      </c>
      <c r="CZ36" s="46">
        <v>19.920000000000002</v>
      </c>
      <c r="DA36" s="50"/>
      <c r="DB36" s="46">
        <v>19.79</v>
      </c>
      <c r="DC36" s="46">
        <v>19.785</v>
      </c>
      <c r="DD36" s="46">
        <v>19.7</v>
      </c>
      <c r="DE36" s="46">
        <v>19.68</v>
      </c>
      <c r="DF36" s="46">
        <v>19.68</v>
      </c>
      <c r="DG36" s="46">
        <v>19.645</v>
      </c>
      <c r="DH36" s="46">
        <v>19.62</v>
      </c>
      <c r="DI36" s="46">
        <v>19.59</v>
      </c>
      <c r="DJ36" s="46">
        <v>19.63</v>
      </c>
      <c r="DK36" s="46">
        <v>19.59</v>
      </c>
      <c r="DL36" s="50"/>
      <c r="DM36" s="113">
        <v>57.796999999999997</v>
      </c>
      <c r="DN36" s="46">
        <v>19.675000000000001</v>
      </c>
      <c r="DO36" s="46">
        <v>19.684999999999999</v>
      </c>
      <c r="DP36" s="46">
        <v>19.68</v>
      </c>
      <c r="DQ36" s="46">
        <v>19.63</v>
      </c>
      <c r="DR36" s="46">
        <v>19.649999999999999</v>
      </c>
      <c r="DS36" s="46"/>
      <c r="DT36" s="46">
        <v>19.64</v>
      </c>
      <c r="DU36" s="46">
        <v>19.63</v>
      </c>
      <c r="DV36" s="46">
        <v>19.57</v>
      </c>
      <c r="DW36" s="46"/>
      <c r="DX36" s="50"/>
      <c r="DY36" s="46">
        <v>19.600000000000001</v>
      </c>
      <c r="DZ36" s="46"/>
      <c r="EA36" s="46">
        <v>19.579999999999998</v>
      </c>
      <c r="EB36" s="46"/>
      <c r="EC36" s="46">
        <v>19.579999999999998</v>
      </c>
      <c r="ED36" s="46">
        <v>19.59</v>
      </c>
      <c r="EE36" s="55" t="s">
        <v>23</v>
      </c>
      <c r="EF36" s="55" t="s">
        <v>23</v>
      </c>
      <c r="EG36" s="55" t="s">
        <v>23</v>
      </c>
      <c r="EH36" s="55" t="s">
        <v>23</v>
      </c>
      <c r="EI36" s="50"/>
      <c r="EJ36" s="113">
        <v>57.796999999999997</v>
      </c>
      <c r="EK36" s="46" t="s">
        <v>23</v>
      </c>
      <c r="EL36" s="46" t="s">
        <v>23</v>
      </c>
      <c r="EM36" s="46" t="s">
        <v>23</v>
      </c>
      <c r="EN36" s="46" t="s">
        <v>23</v>
      </c>
      <c r="EO36" s="46" t="s">
        <v>23</v>
      </c>
      <c r="EP36" s="46" t="s">
        <v>23</v>
      </c>
      <c r="EQ36" s="46" t="s">
        <v>23</v>
      </c>
      <c r="ER36" s="46" t="s">
        <v>23</v>
      </c>
      <c r="ES36" s="46" t="s">
        <v>23</v>
      </c>
      <c r="ET36" s="46" t="s">
        <v>23</v>
      </c>
      <c r="EU36" s="50"/>
      <c r="EV36" s="46" t="s">
        <v>23</v>
      </c>
      <c r="EW36" s="46"/>
      <c r="EX36" s="46" t="s">
        <v>23</v>
      </c>
      <c r="EY36" s="46"/>
      <c r="EZ36" s="46" t="s">
        <v>23</v>
      </c>
      <c r="FA36" s="46"/>
      <c r="FB36" s="46" t="s">
        <v>23</v>
      </c>
      <c r="FC36" s="46"/>
      <c r="FD36" s="46" t="s">
        <v>23</v>
      </c>
      <c r="FE36" s="46"/>
      <c r="FF36" s="50"/>
      <c r="FG36" s="113">
        <v>57.796999999999997</v>
      </c>
      <c r="FH36" s="46" t="s">
        <v>23</v>
      </c>
      <c r="FI36" s="46"/>
      <c r="FJ36" s="46" t="s">
        <v>23</v>
      </c>
      <c r="FK36" s="46"/>
      <c r="FL36" s="46" t="s">
        <v>23</v>
      </c>
      <c r="FM36" s="46"/>
      <c r="FN36" s="46" t="s">
        <v>23</v>
      </c>
      <c r="FO36" s="46"/>
      <c r="FP36" s="46" t="s">
        <v>23</v>
      </c>
      <c r="FQ36" s="46"/>
      <c r="FR36" s="50"/>
      <c r="FS36" s="113">
        <v>57.796999999999997</v>
      </c>
      <c r="FT36" s="135" t="s">
        <v>23</v>
      </c>
      <c r="FU36" s="135"/>
      <c r="FV36" s="135" t="s">
        <v>23</v>
      </c>
      <c r="FW36" s="135"/>
      <c r="FX36" s="135" t="s">
        <v>23</v>
      </c>
      <c r="FY36" s="135"/>
      <c r="FZ36" s="135" t="s">
        <v>23</v>
      </c>
      <c r="GA36" s="135"/>
      <c r="GB36" s="135" t="s">
        <v>23</v>
      </c>
      <c r="GC36" s="135"/>
      <c r="GD36" s="50"/>
      <c r="GE36" s="113">
        <v>57.796999999999997</v>
      </c>
      <c r="GF36" s="132" t="s">
        <v>23</v>
      </c>
      <c r="GG36" s="135"/>
      <c r="GH36" s="132" t="s">
        <v>23</v>
      </c>
      <c r="GI36" s="135"/>
      <c r="GJ36" s="132" t="s">
        <v>23</v>
      </c>
      <c r="GK36" s="135"/>
      <c r="GL36" s="132" t="s">
        <v>23</v>
      </c>
      <c r="GM36" s="135"/>
      <c r="GN36" s="132" t="s">
        <v>23</v>
      </c>
      <c r="GO36" s="135"/>
      <c r="GP36" s="50"/>
      <c r="GQ36" s="113">
        <v>57.796999999999997</v>
      </c>
      <c r="GR36" s="132" t="s">
        <v>23</v>
      </c>
      <c r="GS36" s="135"/>
      <c r="GT36" s="132" t="s">
        <v>23</v>
      </c>
      <c r="GU36" s="135"/>
      <c r="GV36" s="132" t="s">
        <v>23</v>
      </c>
      <c r="GW36" s="135"/>
      <c r="GX36" s="132" t="s">
        <v>23</v>
      </c>
      <c r="GY36" s="135"/>
      <c r="GZ36" s="132" t="s">
        <v>23</v>
      </c>
      <c r="HA36" s="135"/>
      <c r="HB36" s="50"/>
      <c r="HC36" s="113">
        <v>57.796999999999997</v>
      </c>
      <c r="HD36" s="132" t="s">
        <v>23</v>
      </c>
      <c r="HE36" s="135"/>
      <c r="HF36" s="132" t="s">
        <v>23</v>
      </c>
      <c r="HG36" s="135"/>
      <c r="HH36" s="132" t="s">
        <v>23</v>
      </c>
      <c r="HI36" s="135"/>
      <c r="HJ36" s="132"/>
      <c r="HK36" s="135"/>
      <c r="HL36" s="132"/>
      <c r="HM36" s="135"/>
      <c r="HN36" s="50"/>
    </row>
    <row r="37" spans="1:222" ht="15" thickBot="1" x14ac:dyDescent="0.4">
      <c r="A37" s="146"/>
      <c r="B37" s="20" t="s">
        <v>38</v>
      </c>
      <c r="C37" s="73" t="s">
        <v>45</v>
      </c>
      <c r="D37" s="154"/>
      <c r="E37" s="41">
        <v>37.43</v>
      </c>
      <c r="F37" s="42"/>
      <c r="G37" s="42">
        <v>37.46</v>
      </c>
      <c r="H37" s="42">
        <v>37.409999999999997</v>
      </c>
      <c r="I37" s="43">
        <f>B36-I36</f>
        <v>37.43</v>
      </c>
      <c r="J37" s="21">
        <f>AVERAGE(E37:I37)</f>
        <v>37.432499999999997</v>
      </c>
      <c r="K37" s="41">
        <f>B36-K36</f>
        <v>37.5</v>
      </c>
      <c r="L37" s="42">
        <f>B36-L36</f>
        <v>37.51</v>
      </c>
      <c r="M37" s="42">
        <f>B36-M36</f>
        <v>37.489999999999995</v>
      </c>
      <c r="N37" s="42">
        <f>B36-N36</f>
        <v>37.480000000000004</v>
      </c>
      <c r="O37" s="42">
        <f>B36-O36</f>
        <v>37.46</v>
      </c>
      <c r="P37" s="21">
        <f>AVERAGE(K37:O37)</f>
        <v>37.488</v>
      </c>
      <c r="Q37" s="41">
        <f>B36-Q36</f>
        <v>37.519999999999996</v>
      </c>
      <c r="R37" s="42">
        <f>B36-R36</f>
        <v>37.480000000000004</v>
      </c>
      <c r="S37" s="42">
        <f>B36-S36</f>
        <v>37.44</v>
      </c>
      <c r="T37" s="42">
        <f>B36-T36</f>
        <v>37.42</v>
      </c>
      <c r="U37" s="42">
        <f>B36-U36</f>
        <v>37.450000000000003</v>
      </c>
      <c r="V37" s="21">
        <f>AVERAGE(Q37:U37)</f>
        <v>37.462000000000003</v>
      </c>
      <c r="W37" s="41">
        <f>B36-W36</f>
        <v>37.480000000000004</v>
      </c>
      <c r="X37" s="42">
        <f>B36-X36</f>
        <v>37.47</v>
      </c>
      <c r="Y37" s="42">
        <f>B36-Y36</f>
        <v>37.47</v>
      </c>
      <c r="Z37" s="42">
        <f>B36-Z36</f>
        <v>37.480000000000004</v>
      </c>
      <c r="AA37" s="42">
        <f>B36-AA36</f>
        <v>37.489999999999995</v>
      </c>
      <c r="AB37" s="21">
        <f>AVERAGE(W37:AA37)</f>
        <v>37.477999999999994</v>
      </c>
      <c r="AC37" s="42">
        <f>B36-AC36</f>
        <v>37.489999999999995</v>
      </c>
      <c r="AD37" s="42">
        <f>B36-AD36</f>
        <v>37.47</v>
      </c>
      <c r="AE37" s="42">
        <f>B36-AE36</f>
        <v>37.489999999999995</v>
      </c>
      <c r="AF37" s="42">
        <f>B36-AF36</f>
        <v>37.480000000000004</v>
      </c>
      <c r="AG37" s="42">
        <f>B36-AG36</f>
        <v>37.44</v>
      </c>
      <c r="AH37" s="42">
        <f>B36-AH36</f>
        <v>37.44</v>
      </c>
      <c r="AI37" s="42">
        <f>B36-AI36</f>
        <v>37.46</v>
      </c>
      <c r="AJ37" s="21">
        <f>AVERAGE(AC37:AI37)</f>
        <v>37.467142857142854</v>
      </c>
      <c r="AK37" s="42">
        <f>B36-AK36</f>
        <v>37.480000000000004</v>
      </c>
      <c r="AL37" s="42">
        <f>B36-AL36</f>
        <v>37.489999999999995</v>
      </c>
      <c r="AM37" s="42">
        <f>B36-AM36</f>
        <v>37.53</v>
      </c>
      <c r="AN37" s="42">
        <f>B36-AN36</f>
        <v>37.54</v>
      </c>
      <c r="AO37" s="42">
        <f>B36-AO36</f>
        <v>37.54</v>
      </c>
      <c r="AP37" s="42">
        <f>B36-AP36</f>
        <v>37.53</v>
      </c>
      <c r="AQ37" s="42">
        <f>B36-AQ36</f>
        <v>37.56</v>
      </c>
      <c r="AR37" s="42">
        <f>B36-AR36</f>
        <v>37.590000000000003</v>
      </c>
      <c r="AS37" s="42" t="s">
        <v>23</v>
      </c>
      <c r="AT37" s="42"/>
      <c r="AU37" s="21">
        <f>AVERAGE(AK37:AT37)</f>
        <v>37.532499999999999</v>
      </c>
      <c r="AV37" s="42"/>
      <c r="AW37" s="91"/>
      <c r="AX37" s="95"/>
      <c r="AY37" s="95"/>
      <c r="AZ37" s="41">
        <f>B36-AZ36</f>
        <v>37.65</v>
      </c>
      <c r="BA37" s="41">
        <f>B36-BA36</f>
        <v>37.664999999999999</v>
      </c>
      <c r="BB37" s="41">
        <f>B36-BB36</f>
        <v>37.700000000000003</v>
      </c>
      <c r="BC37" s="41">
        <f>B36-BC36</f>
        <v>37.76</v>
      </c>
      <c r="BD37" s="41">
        <f>B36-BD36</f>
        <v>37.784999999999997</v>
      </c>
      <c r="BE37" s="41">
        <f>B36-BE36</f>
        <v>37.81</v>
      </c>
      <c r="BF37" s="21">
        <f>AVERAGE(AV37:BE37)</f>
        <v>37.728333333333332</v>
      </c>
      <c r="BG37" s="101">
        <f>B36-BG36</f>
        <v>37.72</v>
      </c>
      <c r="BH37" s="101">
        <f>B36-BH36</f>
        <v>37.75</v>
      </c>
      <c r="BI37" s="101">
        <f>B36-BI36</f>
        <v>37.75</v>
      </c>
      <c r="BJ37" s="101">
        <f>B36-BJ36</f>
        <v>37.76</v>
      </c>
      <c r="BK37" s="101">
        <f>B36-BK36</f>
        <v>37.730000000000004</v>
      </c>
      <c r="BL37" s="101">
        <f>B36-BL36</f>
        <v>37.786999999999999</v>
      </c>
      <c r="BM37" s="111"/>
      <c r="BN37" s="101">
        <f>BM36-BN36</f>
        <v>37.836999999999996</v>
      </c>
      <c r="BO37" s="101">
        <f>BM36-BO36</f>
        <v>37.836999999999996</v>
      </c>
      <c r="BP37" s="101">
        <f>BM36-BP36</f>
        <v>37.876999999999995</v>
      </c>
      <c r="BQ37" s="101">
        <f>BM36-BQ36</f>
        <v>37.906999999999996</v>
      </c>
      <c r="BR37" s="21">
        <f>AVERAGE(BG37:BQ37)</f>
        <v>37.795499999999997</v>
      </c>
      <c r="BS37" s="101">
        <f>BM36-BS36</f>
        <v>37.816999999999993</v>
      </c>
      <c r="BT37" s="101">
        <f>BM36-BT36</f>
        <v>37.846999999999994</v>
      </c>
      <c r="BU37" s="101">
        <f>BM36-BU36</f>
        <v>37.816999999999993</v>
      </c>
      <c r="BV37" s="101">
        <f>BM36-BV36</f>
        <v>37.866999999999997</v>
      </c>
      <c r="BW37" s="101">
        <f>BM36-BW36</f>
        <v>37.866999999999997</v>
      </c>
      <c r="BX37" s="101">
        <f>BM36-BX36</f>
        <v>37.896999999999998</v>
      </c>
      <c r="BY37" s="111"/>
      <c r="BZ37" s="101">
        <f>BY36-BZ36</f>
        <v>37.956999999999994</v>
      </c>
      <c r="CA37" s="101">
        <f>BY36-CA36</f>
        <v>38.006999999999998</v>
      </c>
      <c r="CB37" s="101">
        <f>BY36-CB36</f>
        <v>38.006999999999998</v>
      </c>
      <c r="CC37" s="101">
        <f>BY36-CC36</f>
        <v>38.012</v>
      </c>
      <c r="CD37" s="21">
        <f>AVERAGE(BS37:CC37)</f>
        <v>37.909499999999994</v>
      </c>
      <c r="CE37" s="101">
        <f>BY36-CE36</f>
        <v>37.721999999999994</v>
      </c>
      <c r="CF37" s="101">
        <f>BY36-CF36</f>
        <v>37.756999999999998</v>
      </c>
      <c r="CG37" s="129">
        <f>BY36-CG36</f>
        <v>37.696999999999996</v>
      </c>
      <c r="CH37" s="101">
        <f>BY36-CH36</f>
        <v>37.756999999999998</v>
      </c>
      <c r="CI37" s="101">
        <f>BY36-CI36</f>
        <v>37.747</v>
      </c>
      <c r="CJ37" s="101">
        <f>BY36-CJ36</f>
        <v>37.786999999999992</v>
      </c>
      <c r="CK37" s="101">
        <f>BY36-CK36</f>
        <v>37.766999999999996</v>
      </c>
      <c r="CL37" s="101">
        <f>BY36-CL36</f>
        <v>37.807000000000002</v>
      </c>
      <c r="CM37" s="101">
        <f>CO36-CM36</f>
        <v>37.796999999999997</v>
      </c>
      <c r="CN37" s="101">
        <f>CO36-CN36</f>
        <v>37.807000000000002</v>
      </c>
      <c r="CO37" s="111"/>
      <c r="CP37" s="21">
        <f>AVERAGE(CE37:CN37)</f>
        <v>37.764499999999998</v>
      </c>
      <c r="CQ37" s="101">
        <f>CO36-CQ36</f>
        <v>37.756999999999998</v>
      </c>
      <c r="CR37" s="101">
        <f>CO36-CR36</f>
        <v>37.816999999999993</v>
      </c>
      <c r="CS37" s="129">
        <f>CO36-CS36</f>
        <v>37.826999999999998</v>
      </c>
      <c r="CT37" s="101">
        <f>CO36-CT36</f>
        <v>37.846999999999994</v>
      </c>
      <c r="CU37" s="101">
        <f>CO36-CU36</f>
        <v>37.816999999999993</v>
      </c>
      <c r="CV37" s="101">
        <f>CO36-CV36</f>
        <v>37.796999999999997</v>
      </c>
      <c r="CW37" s="101">
        <f>CO36-CW36</f>
        <v>37.866999999999997</v>
      </c>
      <c r="CX37" s="101">
        <f>CO36-CX36</f>
        <v>37.906999999999996</v>
      </c>
      <c r="CY37" s="101">
        <f>CO36-CY36</f>
        <v>37.866999999999997</v>
      </c>
      <c r="CZ37" s="101">
        <f>CO36-CZ36</f>
        <v>37.876999999999995</v>
      </c>
      <c r="DA37" s="21">
        <f>AVERAGE(CP37:CY37)</f>
        <v>37.826749999999997</v>
      </c>
      <c r="DB37" s="101">
        <f>CO36-DB36</f>
        <v>38.006999999999998</v>
      </c>
      <c r="DC37" s="101">
        <f>CO36-DC36</f>
        <v>38.012</v>
      </c>
      <c r="DD37" s="129">
        <f>CO36-DD36</f>
        <v>38.096999999999994</v>
      </c>
      <c r="DE37" s="101">
        <f>CO36-DE36</f>
        <v>38.116999999999997</v>
      </c>
      <c r="DF37" s="101">
        <f>CO36-DF36</f>
        <v>38.116999999999997</v>
      </c>
      <c r="DG37" s="101">
        <f>CO36-DG36</f>
        <v>38.152000000000001</v>
      </c>
      <c r="DH37" s="101">
        <f>CO36-DH36</f>
        <v>38.176999999999992</v>
      </c>
      <c r="DI37" s="101">
        <f>CO36-DI36</f>
        <v>38.206999999999994</v>
      </c>
      <c r="DJ37" s="101">
        <f>CO36-DJ36</f>
        <v>38.167000000000002</v>
      </c>
      <c r="DK37" s="101">
        <f>CO36-DK36</f>
        <v>38.206999999999994</v>
      </c>
      <c r="DL37" s="21">
        <f>AVERAGE(DB37:DK37)</f>
        <v>38.125999999999998</v>
      </c>
      <c r="DM37" s="111"/>
      <c r="DN37" s="101">
        <f>DM36-DN36</f>
        <v>38.122</v>
      </c>
      <c r="DO37" s="101">
        <f>DM36-DO36</f>
        <v>38.111999999999995</v>
      </c>
      <c r="DP37" s="129">
        <f>DM36-DP36</f>
        <v>38.116999999999997</v>
      </c>
      <c r="DQ37" s="101">
        <f>DM36-DQ36</f>
        <v>38.167000000000002</v>
      </c>
      <c r="DR37" s="101">
        <f>DM36-DR36</f>
        <v>38.146999999999998</v>
      </c>
      <c r="DS37" s="101"/>
      <c r="DT37" s="101">
        <f>DM36-DT36</f>
        <v>38.156999999999996</v>
      </c>
      <c r="DU37" s="101">
        <f>DM36-DU36</f>
        <v>38.167000000000002</v>
      </c>
      <c r="DV37" s="101">
        <f>DM36-DV36</f>
        <v>38.226999999999997</v>
      </c>
      <c r="DW37" s="101"/>
      <c r="DX37" s="21">
        <f>AVERAGE(DN37:DW37)</f>
        <v>38.152000000000001</v>
      </c>
      <c r="DY37" s="101">
        <f>DM36-DY36</f>
        <v>38.196999999999996</v>
      </c>
      <c r="DZ37" s="101"/>
      <c r="EA37" s="129">
        <f>DM36-EA36</f>
        <v>38.216999999999999</v>
      </c>
      <c r="EB37" s="101"/>
      <c r="EC37" s="101">
        <f>DM36-EC36</f>
        <v>38.216999999999999</v>
      </c>
      <c r="ED37" s="101">
        <f>DM36-ED36</f>
        <v>38.206999999999994</v>
      </c>
      <c r="EE37" s="55" t="s">
        <v>23</v>
      </c>
      <c r="EF37" s="55" t="s">
        <v>23</v>
      </c>
      <c r="EG37" s="55" t="s">
        <v>23</v>
      </c>
      <c r="EH37" s="55" t="s">
        <v>23</v>
      </c>
      <c r="EI37" s="21">
        <f>AVERAGE(EC37:EH37,EA37,DY37)</f>
        <v>38.209499999999998</v>
      </c>
      <c r="EJ37" s="111"/>
      <c r="EK37" s="46" t="s">
        <v>23</v>
      </c>
      <c r="EL37" s="46" t="s">
        <v>23</v>
      </c>
      <c r="EM37" s="46" t="s">
        <v>23</v>
      </c>
      <c r="EN37" s="46" t="s">
        <v>23</v>
      </c>
      <c r="EO37" s="46" t="s">
        <v>23</v>
      </c>
      <c r="EP37" s="46" t="s">
        <v>23</v>
      </c>
      <c r="EQ37" s="46" t="s">
        <v>23</v>
      </c>
      <c r="ER37" s="46" t="s">
        <v>23</v>
      </c>
      <c r="ES37" s="46" t="s">
        <v>23</v>
      </c>
      <c r="ET37" s="46" t="s">
        <v>23</v>
      </c>
      <c r="EU37" s="21"/>
      <c r="EV37" s="46" t="s">
        <v>23</v>
      </c>
      <c r="EW37" s="101"/>
      <c r="EX37" s="46" t="s">
        <v>23</v>
      </c>
      <c r="EY37" s="101"/>
      <c r="EZ37" s="46" t="s">
        <v>23</v>
      </c>
      <c r="FA37" s="101"/>
      <c r="FB37" s="46" t="s">
        <v>23</v>
      </c>
      <c r="FC37" s="101"/>
      <c r="FD37" s="46" t="s">
        <v>23</v>
      </c>
      <c r="FE37" s="101"/>
      <c r="FF37" s="21"/>
      <c r="FG37" s="111"/>
      <c r="FH37" s="46" t="s">
        <v>23</v>
      </c>
      <c r="FI37" s="101"/>
      <c r="FJ37" s="46" t="s">
        <v>23</v>
      </c>
      <c r="FK37" s="101"/>
      <c r="FL37" s="46" t="s">
        <v>23</v>
      </c>
      <c r="FM37" s="46"/>
      <c r="FN37" s="46" t="s">
        <v>23</v>
      </c>
      <c r="FO37" s="46"/>
      <c r="FP37" s="46" t="s">
        <v>23</v>
      </c>
      <c r="FQ37" s="101"/>
      <c r="FR37" s="21"/>
      <c r="FS37" s="111"/>
      <c r="FT37" s="135" t="s">
        <v>23</v>
      </c>
      <c r="FU37" s="133"/>
      <c r="FV37" s="135" t="s">
        <v>23</v>
      </c>
      <c r="FW37" s="133"/>
      <c r="FX37" s="135" t="s">
        <v>23</v>
      </c>
      <c r="FY37" s="135"/>
      <c r="FZ37" s="135" t="s">
        <v>23</v>
      </c>
      <c r="GA37" s="135"/>
      <c r="GB37" s="135" t="s">
        <v>23</v>
      </c>
      <c r="GC37" s="133"/>
      <c r="GD37" s="21"/>
      <c r="GE37" s="111"/>
      <c r="GF37" s="133" t="s">
        <v>23</v>
      </c>
      <c r="GG37" s="133"/>
      <c r="GH37" s="133" t="s">
        <v>23</v>
      </c>
      <c r="GI37" s="133"/>
      <c r="GJ37" s="133" t="s">
        <v>23</v>
      </c>
      <c r="GK37" s="135"/>
      <c r="GL37" s="133" t="s">
        <v>23</v>
      </c>
      <c r="GM37" s="135"/>
      <c r="GN37" s="133" t="s">
        <v>23</v>
      </c>
      <c r="GO37" s="133"/>
      <c r="GP37" s="21"/>
      <c r="GQ37" s="111"/>
      <c r="GR37" s="133" t="s">
        <v>23</v>
      </c>
      <c r="GS37" s="133"/>
      <c r="GT37" s="133" t="s">
        <v>23</v>
      </c>
      <c r="GU37" s="133"/>
      <c r="GV37" s="133" t="s">
        <v>23</v>
      </c>
      <c r="GW37" s="135"/>
      <c r="GX37" s="133" t="s">
        <v>23</v>
      </c>
      <c r="GY37" s="135"/>
      <c r="GZ37" s="133" t="s">
        <v>23</v>
      </c>
      <c r="HA37" s="133"/>
      <c r="HB37" s="21"/>
      <c r="HC37" s="111"/>
      <c r="HD37" s="133" t="s">
        <v>23</v>
      </c>
      <c r="HE37" s="133"/>
      <c r="HF37" s="133" t="s">
        <v>23</v>
      </c>
      <c r="HG37" s="133"/>
      <c r="HH37" s="133" t="s">
        <v>23</v>
      </c>
      <c r="HI37" s="135"/>
      <c r="HJ37" s="133"/>
      <c r="HK37" s="135"/>
      <c r="HL37" s="133"/>
      <c r="HM37" s="133"/>
      <c r="HN37" s="21"/>
    </row>
    <row r="38" spans="1:222" ht="15" thickBot="1" x14ac:dyDescent="0.4">
      <c r="A38" s="142"/>
      <c r="B38" s="45" t="s">
        <v>46</v>
      </c>
      <c r="C38" s="74" t="s">
        <v>42</v>
      </c>
      <c r="D38" s="155"/>
      <c r="E38" s="54"/>
      <c r="F38" s="58"/>
      <c r="G38" s="51"/>
      <c r="H38" s="51"/>
      <c r="I38" s="52"/>
      <c r="J38" s="53"/>
      <c r="K38" s="54"/>
      <c r="L38" s="51"/>
      <c r="M38" s="55">
        <v>29.72</v>
      </c>
      <c r="N38" s="55">
        <v>29.72</v>
      </c>
      <c r="O38" s="55">
        <v>29.73</v>
      </c>
      <c r="P38" s="56"/>
      <c r="Q38" s="57">
        <v>29.72</v>
      </c>
      <c r="R38" s="55">
        <v>29.72</v>
      </c>
      <c r="S38" s="55">
        <v>29.72</v>
      </c>
      <c r="T38" s="55">
        <v>29.72</v>
      </c>
      <c r="U38" s="55">
        <v>29.73</v>
      </c>
      <c r="V38" s="56"/>
      <c r="W38" s="57">
        <v>29.73</v>
      </c>
      <c r="X38" s="55">
        <v>29.74</v>
      </c>
      <c r="Y38" s="55">
        <v>29.75</v>
      </c>
      <c r="Z38" s="55">
        <v>29.74</v>
      </c>
      <c r="AA38" s="55">
        <v>29.74</v>
      </c>
      <c r="AB38" s="56"/>
      <c r="AC38" s="55">
        <v>29.72</v>
      </c>
      <c r="AD38" s="55">
        <v>29.73</v>
      </c>
      <c r="AE38" s="55">
        <v>29.73</v>
      </c>
      <c r="AF38" s="55">
        <v>29.72</v>
      </c>
      <c r="AG38" s="55" t="s">
        <v>23</v>
      </c>
      <c r="AH38" s="55">
        <v>29.73</v>
      </c>
      <c r="AI38" s="55" t="s">
        <v>23</v>
      </c>
      <c r="AJ38" s="56"/>
      <c r="AK38" s="55">
        <v>29.74</v>
      </c>
      <c r="AL38" s="55" t="s">
        <v>23</v>
      </c>
      <c r="AM38" s="55">
        <v>29.73</v>
      </c>
      <c r="AN38" s="55" t="s">
        <v>23</v>
      </c>
      <c r="AO38" s="55">
        <v>29.74</v>
      </c>
      <c r="AP38" s="55" t="s">
        <v>23</v>
      </c>
      <c r="AQ38" s="55">
        <v>29.7</v>
      </c>
      <c r="AR38" s="55" t="s">
        <v>23</v>
      </c>
      <c r="AS38" s="55" t="s">
        <v>23</v>
      </c>
      <c r="AT38" s="55" t="s">
        <v>23</v>
      </c>
      <c r="AU38" s="56"/>
      <c r="AV38" s="55"/>
      <c r="AW38" s="92"/>
      <c r="AX38" s="97"/>
      <c r="AY38" s="97"/>
      <c r="AZ38" s="57">
        <v>29.8</v>
      </c>
      <c r="BA38" s="55">
        <v>29.62</v>
      </c>
      <c r="BB38" s="55">
        <v>29.62</v>
      </c>
      <c r="BC38" s="55">
        <v>29.62</v>
      </c>
      <c r="BD38" s="55">
        <v>29.824999999999999</v>
      </c>
      <c r="BE38" s="55" t="s">
        <v>23</v>
      </c>
      <c r="BF38" s="56"/>
      <c r="BG38" s="55">
        <v>29.83</v>
      </c>
      <c r="BH38" s="92" t="s">
        <v>23</v>
      </c>
      <c r="BI38" s="97">
        <v>29.83</v>
      </c>
      <c r="BJ38" s="97" t="s">
        <v>23</v>
      </c>
      <c r="BK38" s="57">
        <v>29.83</v>
      </c>
      <c r="BL38" s="55" t="s">
        <v>23</v>
      </c>
      <c r="BM38" s="112"/>
      <c r="BN38" s="55">
        <v>30.22</v>
      </c>
      <c r="BO38" s="55" t="s">
        <v>23</v>
      </c>
      <c r="BP38" s="55">
        <v>30.24</v>
      </c>
      <c r="BQ38" s="55" t="s">
        <v>23</v>
      </c>
      <c r="BR38" s="56"/>
      <c r="BS38" s="55">
        <v>30.22</v>
      </c>
      <c r="BT38" s="55" t="s">
        <v>23</v>
      </c>
      <c r="BU38" s="55">
        <v>30.22</v>
      </c>
      <c r="BV38" s="55" t="s">
        <v>23</v>
      </c>
      <c r="BW38" s="55">
        <v>30.14</v>
      </c>
      <c r="BX38" s="55" t="s">
        <v>23</v>
      </c>
      <c r="BY38" s="112"/>
      <c r="BZ38" s="55">
        <v>30.13</v>
      </c>
      <c r="CA38" s="55" t="s">
        <v>23</v>
      </c>
      <c r="CB38" s="55">
        <v>30.13</v>
      </c>
      <c r="CC38" s="55" t="s">
        <v>23</v>
      </c>
      <c r="CD38" s="56"/>
      <c r="CE38" s="55">
        <v>30.225000000000001</v>
      </c>
      <c r="CF38" s="55" t="s">
        <v>23</v>
      </c>
      <c r="CG38" s="55">
        <v>30.14</v>
      </c>
      <c r="CH38" s="55" t="s">
        <v>23</v>
      </c>
      <c r="CI38" s="55">
        <v>30.22</v>
      </c>
      <c r="CJ38" s="55" t="s">
        <v>23</v>
      </c>
      <c r="CK38" s="55">
        <v>30.23</v>
      </c>
      <c r="CL38" s="55" t="s">
        <v>23</v>
      </c>
      <c r="CM38" s="55">
        <v>30.15</v>
      </c>
      <c r="CN38" s="55" t="s">
        <v>23</v>
      </c>
      <c r="CO38" s="112"/>
      <c r="CP38" s="56"/>
      <c r="CQ38" s="55">
        <v>30.13</v>
      </c>
      <c r="CR38" s="55" t="s">
        <v>23</v>
      </c>
      <c r="CS38" s="55">
        <v>30.15</v>
      </c>
      <c r="CT38" s="55" t="s">
        <v>23</v>
      </c>
      <c r="CU38" s="55">
        <v>30.14</v>
      </c>
      <c r="CV38" s="55" t="s">
        <v>23</v>
      </c>
      <c r="CW38" s="55">
        <v>30.14</v>
      </c>
      <c r="CX38" s="55" t="s">
        <v>23</v>
      </c>
      <c r="CY38" s="55">
        <v>30.15</v>
      </c>
      <c r="CZ38" s="55" t="s">
        <v>23</v>
      </c>
      <c r="DA38" s="56"/>
      <c r="DB38" s="55">
        <v>30.15</v>
      </c>
      <c r="DC38" s="55" t="s">
        <v>23</v>
      </c>
      <c r="DD38" s="55">
        <v>30.14</v>
      </c>
      <c r="DE38" s="55" t="s">
        <v>23</v>
      </c>
      <c r="DF38" s="55">
        <v>30.14</v>
      </c>
      <c r="DG38" s="55" t="s">
        <v>23</v>
      </c>
      <c r="DH38" s="55">
        <v>30.14</v>
      </c>
      <c r="DI38" s="55" t="s">
        <v>23</v>
      </c>
      <c r="DJ38" s="55">
        <v>30.14</v>
      </c>
      <c r="DK38" s="55" t="s">
        <v>23</v>
      </c>
      <c r="DL38" s="56"/>
      <c r="DM38" s="112"/>
      <c r="DN38" s="55">
        <v>30.14</v>
      </c>
      <c r="DO38" s="55" t="s">
        <v>23</v>
      </c>
      <c r="DP38" s="55">
        <v>30.14</v>
      </c>
      <c r="DQ38" s="55" t="s">
        <v>23</v>
      </c>
      <c r="DR38" s="55">
        <v>30.14</v>
      </c>
      <c r="DS38" s="55" t="s">
        <v>23</v>
      </c>
      <c r="DT38" s="55">
        <v>30.13</v>
      </c>
      <c r="DU38" s="55" t="s">
        <v>23</v>
      </c>
      <c r="DV38" s="55">
        <v>30.22</v>
      </c>
      <c r="DW38" s="55" t="s">
        <v>23</v>
      </c>
      <c r="DX38" s="56"/>
      <c r="DY38" s="55">
        <v>30.15</v>
      </c>
      <c r="DZ38" s="55" t="s">
        <v>23</v>
      </c>
      <c r="EA38" s="55">
        <v>30.2</v>
      </c>
      <c r="EB38" s="55" t="s">
        <v>23</v>
      </c>
      <c r="EC38" s="55" t="s">
        <v>23</v>
      </c>
      <c r="ED38" s="55" t="s">
        <v>23</v>
      </c>
      <c r="EE38" s="55" t="s">
        <v>23</v>
      </c>
      <c r="EF38" s="55" t="s">
        <v>23</v>
      </c>
      <c r="EG38" s="55" t="s">
        <v>23</v>
      </c>
      <c r="EH38" s="55" t="s">
        <v>23</v>
      </c>
      <c r="EI38" s="56"/>
      <c r="EJ38" s="112"/>
      <c r="EK38" s="46" t="s">
        <v>23</v>
      </c>
      <c r="EL38" s="46" t="s">
        <v>23</v>
      </c>
      <c r="EM38" s="46" t="s">
        <v>23</v>
      </c>
      <c r="EN38" s="46" t="s">
        <v>23</v>
      </c>
      <c r="EO38" s="46" t="s">
        <v>23</v>
      </c>
      <c r="EP38" s="46" t="s">
        <v>23</v>
      </c>
      <c r="EQ38" s="46" t="s">
        <v>23</v>
      </c>
      <c r="ER38" s="46" t="s">
        <v>23</v>
      </c>
      <c r="ES38" s="46" t="s">
        <v>23</v>
      </c>
      <c r="ET38" s="46" t="s">
        <v>23</v>
      </c>
      <c r="EU38" s="56"/>
      <c r="EV38" s="46" t="s">
        <v>23</v>
      </c>
      <c r="EW38" s="55"/>
      <c r="EX38" s="46" t="s">
        <v>23</v>
      </c>
      <c r="EY38" s="55"/>
      <c r="EZ38" s="46" t="s">
        <v>23</v>
      </c>
      <c r="FA38" s="55"/>
      <c r="FB38" s="46" t="s">
        <v>23</v>
      </c>
      <c r="FC38" s="55"/>
      <c r="FD38" s="46" t="s">
        <v>23</v>
      </c>
      <c r="FE38" s="55"/>
      <c r="FF38" s="56"/>
      <c r="FG38" s="112"/>
      <c r="FH38" s="46" t="s">
        <v>23</v>
      </c>
      <c r="FI38" s="55"/>
      <c r="FJ38" s="46" t="s">
        <v>23</v>
      </c>
      <c r="FK38" s="55"/>
      <c r="FL38" s="46" t="s">
        <v>23</v>
      </c>
      <c r="FM38" s="46"/>
      <c r="FN38" s="46" t="s">
        <v>23</v>
      </c>
      <c r="FO38" s="46"/>
      <c r="FP38" s="46" t="s">
        <v>23</v>
      </c>
      <c r="FQ38" s="55"/>
      <c r="FR38" s="56"/>
      <c r="FS38" s="112"/>
      <c r="FT38" s="135" t="s">
        <v>23</v>
      </c>
      <c r="FU38" s="134"/>
      <c r="FV38" s="135" t="s">
        <v>23</v>
      </c>
      <c r="FW38" s="134"/>
      <c r="FX38" s="135" t="s">
        <v>23</v>
      </c>
      <c r="FY38" s="135"/>
      <c r="FZ38" s="135" t="s">
        <v>23</v>
      </c>
      <c r="GA38" s="135"/>
      <c r="GB38" s="135" t="s">
        <v>23</v>
      </c>
      <c r="GC38" s="134"/>
      <c r="GD38" s="56"/>
      <c r="GE38" s="112"/>
      <c r="GF38" s="134" t="s">
        <v>23</v>
      </c>
      <c r="GG38" s="134"/>
      <c r="GH38" s="134" t="s">
        <v>23</v>
      </c>
      <c r="GI38" s="134"/>
      <c r="GJ38" s="134" t="s">
        <v>23</v>
      </c>
      <c r="GK38" s="135"/>
      <c r="GL38" s="134" t="s">
        <v>23</v>
      </c>
      <c r="GM38" s="135"/>
      <c r="GN38" s="134" t="s">
        <v>23</v>
      </c>
      <c r="GO38" s="134"/>
      <c r="GP38" s="56"/>
      <c r="GQ38" s="112"/>
      <c r="GR38" s="134" t="s">
        <v>23</v>
      </c>
      <c r="GS38" s="134"/>
      <c r="GT38" s="134" t="s">
        <v>23</v>
      </c>
      <c r="GU38" s="134"/>
      <c r="GV38" s="134" t="s">
        <v>23</v>
      </c>
      <c r="GW38" s="135"/>
      <c r="GX38" s="134" t="s">
        <v>23</v>
      </c>
      <c r="GY38" s="135"/>
      <c r="GZ38" s="134" t="s">
        <v>23</v>
      </c>
      <c r="HA38" s="134"/>
      <c r="HB38" s="56"/>
      <c r="HC38" s="112"/>
      <c r="HD38" s="134" t="s">
        <v>23</v>
      </c>
      <c r="HE38" s="134"/>
      <c r="HF38" s="134" t="s">
        <v>23</v>
      </c>
      <c r="HG38" s="134"/>
      <c r="HH38" s="134" t="s">
        <v>23</v>
      </c>
      <c r="HI38" s="135"/>
      <c r="HJ38" s="134"/>
      <c r="HK38" s="135"/>
      <c r="HL38" s="134"/>
      <c r="HM38" s="134"/>
      <c r="HN38" s="56"/>
    </row>
    <row r="39" spans="1:222" x14ac:dyDescent="0.35">
      <c r="A39" s="156" t="s">
        <v>16</v>
      </c>
      <c r="B39" s="22">
        <v>57.44</v>
      </c>
      <c r="C39" s="75" t="s">
        <v>47</v>
      </c>
      <c r="D39" s="153">
        <v>37.700000000000003</v>
      </c>
      <c r="E39" s="78"/>
      <c r="F39" s="50"/>
      <c r="G39" s="50"/>
      <c r="H39" s="50"/>
      <c r="I39" s="47">
        <v>19.86</v>
      </c>
      <c r="J39" s="48"/>
      <c r="K39" s="49">
        <v>19.82</v>
      </c>
      <c r="L39" s="46">
        <v>19.8</v>
      </c>
      <c r="M39" s="46">
        <v>19.809999999999999</v>
      </c>
      <c r="N39" s="46">
        <v>19.829999999999998</v>
      </c>
      <c r="O39" s="46">
        <v>19.82</v>
      </c>
      <c r="P39" s="50"/>
      <c r="Q39" s="49">
        <v>19.8</v>
      </c>
      <c r="R39" s="46">
        <v>19.82</v>
      </c>
      <c r="S39" s="46">
        <v>19.86</v>
      </c>
      <c r="T39" s="46">
        <v>19.864999999999998</v>
      </c>
      <c r="U39" s="46">
        <v>19.84</v>
      </c>
      <c r="V39" s="50"/>
      <c r="W39" s="49">
        <v>19.82</v>
      </c>
      <c r="X39" s="46">
        <v>19.82</v>
      </c>
      <c r="Y39" s="46">
        <v>19.829999999999998</v>
      </c>
      <c r="Z39" s="46">
        <v>19.809999999999999</v>
      </c>
      <c r="AA39" s="46">
        <v>19.8</v>
      </c>
      <c r="AB39" s="50"/>
      <c r="AC39" s="46">
        <v>19.8</v>
      </c>
      <c r="AD39" s="46">
        <v>19.8</v>
      </c>
      <c r="AE39" s="46">
        <v>19.77</v>
      </c>
      <c r="AF39" s="46">
        <v>19.82</v>
      </c>
      <c r="AG39" s="46">
        <v>19.84</v>
      </c>
      <c r="AH39" s="46">
        <v>19.82</v>
      </c>
      <c r="AI39" s="46">
        <v>19.809999999999999</v>
      </c>
      <c r="AJ39" s="50"/>
      <c r="AK39" s="46">
        <v>19.8</v>
      </c>
      <c r="AL39" s="46">
        <v>19.8</v>
      </c>
      <c r="AM39" s="46">
        <v>19.77</v>
      </c>
      <c r="AN39" s="46">
        <v>19.760000000000002</v>
      </c>
      <c r="AO39" s="46">
        <v>19.78</v>
      </c>
      <c r="AP39" s="46">
        <v>19.77</v>
      </c>
      <c r="AQ39" s="46">
        <v>19.760000000000002</v>
      </c>
      <c r="AR39" s="46">
        <v>19.739999999999998</v>
      </c>
      <c r="AS39" s="46">
        <v>19.72</v>
      </c>
      <c r="AT39" s="46">
        <v>19.71</v>
      </c>
      <c r="AU39" s="50"/>
      <c r="AV39" s="7" t="s">
        <v>23</v>
      </c>
      <c r="AW39" s="90" t="s">
        <v>23</v>
      </c>
      <c r="AX39" s="7" t="s">
        <v>23</v>
      </c>
      <c r="AY39" s="90" t="s">
        <v>23</v>
      </c>
      <c r="AZ39" s="103">
        <v>19.690000000000001</v>
      </c>
      <c r="BA39" s="46">
        <v>19.690000000000001</v>
      </c>
      <c r="BB39" s="46">
        <v>19.600000000000001</v>
      </c>
      <c r="BC39" s="46">
        <v>19.559999999999999</v>
      </c>
      <c r="BD39" s="46">
        <v>19.579999999999998</v>
      </c>
      <c r="BE39" s="46">
        <v>19.600000000000001</v>
      </c>
      <c r="BF39" s="50"/>
      <c r="BG39" s="7">
        <v>19.63</v>
      </c>
      <c r="BH39" s="90">
        <v>19.614999999999998</v>
      </c>
      <c r="BI39" s="7">
        <v>19.625</v>
      </c>
      <c r="BJ39" s="90">
        <v>19.62</v>
      </c>
      <c r="BK39" s="103">
        <v>19.64</v>
      </c>
      <c r="BL39" s="46">
        <v>19.62</v>
      </c>
      <c r="BM39" s="113">
        <v>57.44</v>
      </c>
      <c r="BN39" s="46">
        <v>19.59</v>
      </c>
      <c r="BO39" s="46">
        <v>19.600000000000001</v>
      </c>
      <c r="BP39" s="46">
        <v>19.57</v>
      </c>
      <c r="BQ39" s="46">
        <v>19.57</v>
      </c>
      <c r="BR39" s="50"/>
      <c r="BS39" s="46">
        <v>19.59</v>
      </c>
      <c r="BT39" s="46">
        <v>19.579999999999998</v>
      </c>
      <c r="BU39" s="46">
        <v>19.600000000000001</v>
      </c>
      <c r="BV39" s="46">
        <v>19.600000000000001</v>
      </c>
      <c r="BW39" s="46">
        <v>19.579999999999998</v>
      </c>
      <c r="BX39" s="46">
        <v>19.579999999999998</v>
      </c>
      <c r="BY39" s="113">
        <v>57.44</v>
      </c>
      <c r="BZ39" s="46">
        <v>19.59</v>
      </c>
      <c r="CA39" s="46">
        <v>19.579999999999998</v>
      </c>
      <c r="CB39" s="46">
        <v>19.55</v>
      </c>
      <c r="CC39" s="46">
        <v>19.55</v>
      </c>
      <c r="CD39" s="50"/>
      <c r="CE39" s="46">
        <v>19.635000000000002</v>
      </c>
      <c r="CF39" s="46">
        <v>19.63</v>
      </c>
      <c r="CG39" s="46">
        <v>19.63</v>
      </c>
      <c r="CH39" s="46">
        <v>19.63</v>
      </c>
      <c r="CI39" s="46">
        <v>19.34</v>
      </c>
      <c r="CJ39" s="46">
        <v>19.395</v>
      </c>
      <c r="CK39" s="46">
        <v>19.600000000000001</v>
      </c>
      <c r="CL39" s="46">
        <v>19.510000000000002</v>
      </c>
      <c r="CM39" s="46">
        <v>19.579999999999998</v>
      </c>
      <c r="CN39" s="46">
        <v>19.57</v>
      </c>
      <c r="CO39" s="113">
        <v>57.44</v>
      </c>
      <c r="CP39" s="50"/>
      <c r="CQ39" s="46">
        <v>19.59</v>
      </c>
      <c r="CR39" s="46">
        <v>19.55</v>
      </c>
      <c r="CS39" s="46">
        <v>19.600000000000001</v>
      </c>
      <c r="CT39" s="46">
        <v>19.61</v>
      </c>
      <c r="CU39" s="46">
        <v>19.59</v>
      </c>
      <c r="CV39" s="46">
        <v>19.600000000000001</v>
      </c>
      <c r="CW39" s="46">
        <v>19.579999999999998</v>
      </c>
      <c r="CX39" s="46">
        <v>19.600000000000001</v>
      </c>
      <c r="CY39" s="46">
        <v>19.59</v>
      </c>
      <c r="CZ39" s="46">
        <v>19.579999999999998</v>
      </c>
      <c r="DA39" s="50"/>
      <c r="DB39" s="46">
        <v>19.52</v>
      </c>
      <c r="DC39" s="46">
        <v>19.5</v>
      </c>
      <c r="DD39" s="46">
        <v>19.54</v>
      </c>
      <c r="DE39" s="46">
        <v>19.43</v>
      </c>
      <c r="DF39" s="46">
        <v>19.39</v>
      </c>
      <c r="DG39" s="46">
        <v>19.324999999999999</v>
      </c>
      <c r="DH39" s="46">
        <v>19.329999999999998</v>
      </c>
      <c r="DI39" s="46">
        <v>19.34</v>
      </c>
      <c r="DJ39" s="46">
        <v>19.350000000000001</v>
      </c>
      <c r="DK39" s="46">
        <v>19.329999999999998</v>
      </c>
      <c r="DL39" s="50"/>
      <c r="DM39" s="113">
        <v>57.44</v>
      </c>
      <c r="DN39" s="46">
        <v>19.355</v>
      </c>
      <c r="DO39" s="46">
        <v>19.350000000000001</v>
      </c>
      <c r="DP39" s="46">
        <v>19.355</v>
      </c>
      <c r="DQ39" s="46">
        <v>19.34</v>
      </c>
      <c r="DR39" s="46">
        <v>19.34</v>
      </c>
      <c r="DS39" s="46"/>
      <c r="DT39" s="46">
        <v>19.3</v>
      </c>
      <c r="DU39" s="46">
        <v>19.29</v>
      </c>
      <c r="DV39" s="46">
        <v>19.29</v>
      </c>
      <c r="DW39" s="46"/>
      <c r="DX39" s="50"/>
      <c r="DY39" s="46">
        <v>19.260000000000002</v>
      </c>
      <c r="DZ39" s="46"/>
      <c r="EA39" s="46">
        <v>19.254999999999999</v>
      </c>
      <c r="EB39" s="46"/>
      <c r="EC39" s="46">
        <v>19.260000000000002</v>
      </c>
      <c r="ED39" s="46">
        <v>19.27</v>
      </c>
      <c r="EE39" s="46">
        <v>19.29</v>
      </c>
      <c r="EF39" s="46">
        <v>19.27</v>
      </c>
      <c r="EG39" s="46">
        <v>19.29</v>
      </c>
      <c r="EH39" s="46">
        <v>19.3</v>
      </c>
      <c r="EI39" s="50"/>
      <c r="EJ39" s="113">
        <v>57.44</v>
      </c>
      <c r="EK39" s="46">
        <v>19.29</v>
      </c>
      <c r="EL39" s="46"/>
      <c r="EM39" s="46">
        <v>19.3</v>
      </c>
      <c r="EN39" s="46"/>
      <c r="EO39" s="46">
        <v>19.329999999999998</v>
      </c>
      <c r="EP39" s="46"/>
      <c r="EQ39" s="46">
        <v>19.350000000000001</v>
      </c>
      <c r="ER39" s="46"/>
      <c r="ES39" s="46">
        <v>19.36</v>
      </c>
      <c r="ET39" s="46"/>
      <c r="EU39" s="50"/>
      <c r="EV39" s="46">
        <v>19.34</v>
      </c>
      <c r="EW39" s="46"/>
      <c r="EX39" s="46">
        <v>19.32</v>
      </c>
      <c r="EY39" s="46"/>
      <c r="EZ39" s="46">
        <v>19.329999999999998</v>
      </c>
      <c r="FA39" s="46"/>
      <c r="FB39" s="46">
        <v>19.32</v>
      </c>
      <c r="FC39" s="46"/>
      <c r="FD39" s="46">
        <v>19.329999999999998</v>
      </c>
      <c r="FE39" s="46"/>
      <c r="FF39" s="50"/>
      <c r="FG39" s="113">
        <v>57.44</v>
      </c>
      <c r="FH39" s="46">
        <v>19.39</v>
      </c>
      <c r="FI39" s="46">
        <v>19.39</v>
      </c>
      <c r="FJ39" s="46">
        <v>19.39</v>
      </c>
      <c r="FK39" s="46"/>
      <c r="FL39" s="46">
        <v>19.39</v>
      </c>
      <c r="FM39" s="46">
        <v>19.399999999999999</v>
      </c>
      <c r="FN39" s="46">
        <v>19.43</v>
      </c>
      <c r="FO39" s="46">
        <v>19.45</v>
      </c>
      <c r="FP39" s="46">
        <v>19.47</v>
      </c>
      <c r="FQ39" s="46">
        <v>19.47</v>
      </c>
      <c r="FR39" s="50"/>
      <c r="FS39" s="113">
        <v>57.44</v>
      </c>
      <c r="FT39" s="135">
        <v>19.48</v>
      </c>
      <c r="FU39" s="135"/>
      <c r="FV39" s="135">
        <v>19.48</v>
      </c>
      <c r="FW39" s="135"/>
      <c r="FX39" s="135">
        <v>19.48</v>
      </c>
      <c r="FY39" s="135"/>
      <c r="FZ39" s="135">
        <v>19.489999999999998</v>
      </c>
      <c r="GA39" s="135"/>
      <c r="GB39" s="135">
        <v>19.5</v>
      </c>
      <c r="GC39" s="135"/>
      <c r="GD39" s="50"/>
      <c r="GE39" s="113">
        <v>57.44</v>
      </c>
      <c r="GF39" s="135">
        <v>19.489999999999998</v>
      </c>
      <c r="GG39" s="135"/>
      <c r="GH39" s="135">
        <v>19.489999999999998</v>
      </c>
      <c r="GI39" s="135"/>
      <c r="GJ39" s="135">
        <v>19.45</v>
      </c>
      <c r="GK39" s="135"/>
      <c r="GL39" s="135">
        <v>19.43</v>
      </c>
      <c r="GM39" s="135"/>
      <c r="GN39" s="135">
        <v>19.43</v>
      </c>
      <c r="GO39" s="135"/>
      <c r="GP39" s="50"/>
      <c r="GQ39" s="113">
        <v>57.44</v>
      </c>
      <c r="GR39" s="135">
        <v>19.48</v>
      </c>
      <c r="GS39" s="135"/>
      <c r="GT39" s="135">
        <v>19.5</v>
      </c>
      <c r="GU39" s="135"/>
      <c r="GV39" s="135">
        <v>19.510000000000002</v>
      </c>
      <c r="GW39" s="135"/>
      <c r="GX39" s="135">
        <v>19.52</v>
      </c>
      <c r="GY39" s="135"/>
      <c r="GZ39" s="135">
        <v>19.52</v>
      </c>
      <c r="HA39" s="135"/>
      <c r="HB39" s="50"/>
      <c r="HC39" s="113">
        <v>57.44</v>
      </c>
      <c r="HD39" s="135">
        <v>19.52</v>
      </c>
      <c r="HE39" s="135"/>
      <c r="HF39" s="135">
        <v>19.5</v>
      </c>
      <c r="HG39" s="135"/>
      <c r="HH39" s="135">
        <v>19.5</v>
      </c>
      <c r="HI39" s="135"/>
      <c r="HJ39" s="135"/>
      <c r="HK39" s="135"/>
      <c r="HL39" s="135"/>
      <c r="HM39" s="135"/>
      <c r="HN39" s="50"/>
    </row>
    <row r="40" spans="1:222" x14ac:dyDescent="0.35">
      <c r="A40" s="157"/>
      <c r="B40" s="23" t="s">
        <v>38</v>
      </c>
      <c r="C40" s="76" t="s">
        <v>48</v>
      </c>
      <c r="D40" s="154"/>
      <c r="E40" s="79"/>
      <c r="F40" s="86"/>
      <c r="G40" s="86"/>
      <c r="H40" s="86"/>
      <c r="I40" s="43">
        <f>B39-I39</f>
        <v>37.58</v>
      </c>
      <c r="J40" s="21">
        <f>I40</f>
        <v>37.58</v>
      </c>
      <c r="K40" s="44">
        <f>B39-K39</f>
        <v>37.619999999999997</v>
      </c>
      <c r="L40" s="42">
        <f>B39-L39</f>
        <v>37.64</v>
      </c>
      <c r="M40" s="42">
        <f>B39-M39</f>
        <v>37.629999999999995</v>
      </c>
      <c r="N40" s="42">
        <f>B39-N39</f>
        <v>37.61</v>
      </c>
      <c r="O40" s="42">
        <f>B39-O39</f>
        <v>37.619999999999997</v>
      </c>
      <c r="P40" s="21">
        <f>AVERAGE(K40:O40)</f>
        <v>37.624000000000002</v>
      </c>
      <c r="Q40" s="41">
        <f>B39-Q39</f>
        <v>37.64</v>
      </c>
      <c r="R40" s="42">
        <f>B39-R39</f>
        <v>37.619999999999997</v>
      </c>
      <c r="S40" s="42">
        <f>B39-S39</f>
        <v>37.58</v>
      </c>
      <c r="T40" s="42">
        <f>B39-T39</f>
        <v>37.575000000000003</v>
      </c>
      <c r="U40" s="42">
        <f>B39-U39</f>
        <v>37.599999999999994</v>
      </c>
      <c r="V40" s="21">
        <f>AVERAGE(Q40:U40)</f>
        <v>37.602999999999994</v>
      </c>
      <c r="W40" s="41">
        <f>B39-W39</f>
        <v>37.619999999999997</v>
      </c>
      <c r="X40" s="42">
        <f>B39-X39</f>
        <v>37.619999999999997</v>
      </c>
      <c r="Y40" s="42">
        <f>B39-Y39</f>
        <v>37.61</v>
      </c>
      <c r="Z40" s="42">
        <f>B39-Z39</f>
        <v>37.629999999999995</v>
      </c>
      <c r="AA40" s="42">
        <f>B39-AA39</f>
        <v>37.64</v>
      </c>
      <c r="AB40" s="21">
        <f>AVERAGE(W40:AA40)</f>
        <v>37.624000000000002</v>
      </c>
      <c r="AC40" s="42">
        <f>B39-AC39</f>
        <v>37.64</v>
      </c>
      <c r="AD40" s="42">
        <f>B39-AD39</f>
        <v>37.64</v>
      </c>
      <c r="AE40" s="42">
        <f>B39-AE39</f>
        <v>37.67</v>
      </c>
      <c r="AF40" s="42">
        <f>B39-AF39</f>
        <v>37.619999999999997</v>
      </c>
      <c r="AG40" s="42">
        <f>B39-AG39</f>
        <v>37.599999999999994</v>
      </c>
      <c r="AH40" s="42">
        <f>B39-AH39</f>
        <v>37.619999999999997</v>
      </c>
      <c r="AI40" s="42">
        <f>B39-AI39</f>
        <v>37.629999999999995</v>
      </c>
      <c r="AJ40" s="21">
        <f>AVERAGE(AC40:AI40)</f>
        <v>37.631428571428565</v>
      </c>
      <c r="AK40" s="42">
        <f>B39-AK39</f>
        <v>37.64</v>
      </c>
      <c r="AL40" s="42">
        <f>B39-AL39</f>
        <v>37.64</v>
      </c>
      <c r="AM40" s="42">
        <f>B39-AM39</f>
        <v>37.67</v>
      </c>
      <c r="AN40" s="42">
        <f>B39-AN39</f>
        <v>37.679999999999993</v>
      </c>
      <c r="AO40" s="42">
        <f>B39-AO39</f>
        <v>37.659999999999997</v>
      </c>
      <c r="AP40" s="42">
        <f>B39-AP39</f>
        <v>37.67</v>
      </c>
      <c r="AQ40" s="42">
        <f>B39-AQ39</f>
        <v>37.679999999999993</v>
      </c>
      <c r="AR40" s="42">
        <f>B39-AR39</f>
        <v>37.700000000000003</v>
      </c>
      <c r="AS40" s="42">
        <f>B39-AS39</f>
        <v>37.72</v>
      </c>
      <c r="AT40" s="42">
        <f>B39-AT39</f>
        <v>37.729999999999997</v>
      </c>
      <c r="AU40" s="21">
        <f>AVERAGE(AK40:AT40)</f>
        <v>37.678999999999995</v>
      </c>
      <c r="AV40" s="42"/>
      <c r="AW40" s="42"/>
      <c r="AX40" s="89"/>
      <c r="AY40" s="95"/>
      <c r="AZ40" s="41">
        <f>B39-AZ39</f>
        <v>37.75</v>
      </c>
      <c r="BA40" s="41">
        <f>B39-BA39</f>
        <v>37.75</v>
      </c>
      <c r="BB40" s="41">
        <f>B39-BB39</f>
        <v>37.839999999999996</v>
      </c>
      <c r="BC40" s="41">
        <f>B39-BC39</f>
        <v>37.879999999999995</v>
      </c>
      <c r="BD40" s="41">
        <f>B39-BD39</f>
        <v>37.86</v>
      </c>
      <c r="BE40" s="41">
        <f>B39-BE39</f>
        <v>37.839999999999996</v>
      </c>
      <c r="BF40" s="21">
        <f>AVERAGE(AV40:BE40)</f>
        <v>37.82</v>
      </c>
      <c r="BG40" s="101">
        <f>B39-BG39</f>
        <v>37.81</v>
      </c>
      <c r="BH40" s="101">
        <f>B39-BH39</f>
        <v>37.825000000000003</v>
      </c>
      <c r="BI40" s="101">
        <f>B39-BI39</f>
        <v>37.814999999999998</v>
      </c>
      <c r="BJ40" s="101">
        <f>B39-BJ39</f>
        <v>37.819999999999993</v>
      </c>
      <c r="BK40" s="101">
        <f>B39-BK39</f>
        <v>37.799999999999997</v>
      </c>
      <c r="BL40" s="101">
        <f>B39-BL39</f>
        <v>37.819999999999993</v>
      </c>
      <c r="BM40" s="111"/>
      <c r="BN40" s="101">
        <f>B39-BN39</f>
        <v>37.849999999999994</v>
      </c>
      <c r="BO40" s="101">
        <f>B39-BO39</f>
        <v>37.839999999999996</v>
      </c>
      <c r="BP40" s="101">
        <f>B39-BP39</f>
        <v>37.869999999999997</v>
      </c>
      <c r="BQ40" s="101">
        <f>B39-BQ39</f>
        <v>37.869999999999997</v>
      </c>
      <c r="BR40" s="21">
        <f>AVERAGE(BG40:BQ40)</f>
        <v>37.832000000000001</v>
      </c>
      <c r="BS40" s="101">
        <f>B39-BS39</f>
        <v>37.849999999999994</v>
      </c>
      <c r="BT40" s="101">
        <f>B39-BT39</f>
        <v>37.86</v>
      </c>
      <c r="BU40" s="101">
        <f>B39-BU39</f>
        <v>37.839999999999996</v>
      </c>
      <c r="BV40" s="101">
        <f>B39-BV39</f>
        <v>37.839999999999996</v>
      </c>
      <c r="BW40" s="101">
        <f>B39-BW39</f>
        <v>37.86</v>
      </c>
      <c r="BX40" s="101">
        <f>BM39-BX39</f>
        <v>37.86</v>
      </c>
      <c r="BY40" s="111"/>
      <c r="BZ40" s="101">
        <f>BY39-BZ39</f>
        <v>37.849999999999994</v>
      </c>
      <c r="CA40" s="101">
        <f>BY39-CA39</f>
        <v>37.86</v>
      </c>
      <c r="CB40" s="101">
        <f>BY39-CB39</f>
        <v>37.89</v>
      </c>
      <c r="CC40" s="101">
        <f>BY39-CC39</f>
        <v>37.89</v>
      </c>
      <c r="CD40" s="21">
        <f>AVERAGE(BS40:CC40)</f>
        <v>37.86</v>
      </c>
      <c r="CE40" s="101">
        <f>BY39-CE39</f>
        <v>37.804999999999993</v>
      </c>
      <c r="CF40" s="101">
        <f>BY39-CF39</f>
        <v>37.81</v>
      </c>
      <c r="CG40" s="129">
        <f>BY39-CG39</f>
        <v>37.81</v>
      </c>
      <c r="CH40" s="101">
        <f>BY39-CH39</f>
        <v>37.81</v>
      </c>
      <c r="CI40" s="101">
        <f>BY39-CI39</f>
        <v>38.099999999999994</v>
      </c>
      <c r="CJ40" s="101">
        <f>BY39-CJ39</f>
        <v>38.045000000000002</v>
      </c>
      <c r="CK40" s="101">
        <f>BY39-CK39</f>
        <v>37.839999999999996</v>
      </c>
      <c r="CL40" s="101">
        <f>BY39-CL39</f>
        <v>37.929999999999993</v>
      </c>
      <c r="CM40" s="101">
        <f>CO39-CM39</f>
        <v>37.86</v>
      </c>
      <c r="CN40" s="101">
        <f>CO39-CN39</f>
        <v>37.869999999999997</v>
      </c>
      <c r="CO40" s="111"/>
      <c r="CP40" s="21">
        <f>AVERAGE(CE40:CN40)</f>
        <v>37.887999999999998</v>
      </c>
      <c r="CQ40" s="101">
        <f>CO39-CQ39</f>
        <v>37.849999999999994</v>
      </c>
      <c r="CR40" s="101">
        <f>CO39-CR39</f>
        <v>37.89</v>
      </c>
      <c r="CS40" s="129">
        <f>CO39-CS39</f>
        <v>37.839999999999996</v>
      </c>
      <c r="CT40" s="101">
        <f>CO39-CT39</f>
        <v>37.83</v>
      </c>
      <c r="CU40" s="101">
        <f>CO39-CU39</f>
        <v>37.849999999999994</v>
      </c>
      <c r="CV40" s="101">
        <f>CO39-CV39</f>
        <v>37.839999999999996</v>
      </c>
      <c r="CW40" s="101">
        <f>CO39-CW39</f>
        <v>37.86</v>
      </c>
      <c r="CX40" s="101">
        <f>CO39-CX39</f>
        <v>37.839999999999996</v>
      </c>
      <c r="CY40" s="101">
        <f>CO39-CY39</f>
        <v>37.849999999999994</v>
      </c>
      <c r="CZ40" s="101">
        <f>CO39-CZ39</f>
        <v>37.86</v>
      </c>
      <c r="DA40" s="21">
        <f>AVERAGE(CP40:CY40)</f>
        <v>37.8538</v>
      </c>
      <c r="DB40" s="101">
        <f>CO39-DB39</f>
        <v>37.92</v>
      </c>
      <c r="DC40" s="101">
        <f>CO39-DC39</f>
        <v>37.94</v>
      </c>
      <c r="DD40" s="129">
        <f>CO39-DD39</f>
        <v>37.9</v>
      </c>
      <c r="DE40" s="101">
        <f>CO39-DE39</f>
        <v>38.01</v>
      </c>
      <c r="DF40" s="101">
        <f>CO39-DF39</f>
        <v>38.049999999999997</v>
      </c>
      <c r="DG40" s="101">
        <f>CO39-DG39</f>
        <v>38.114999999999995</v>
      </c>
      <c r="DH40" s="101">
        <f>CO39-DH39</f>
        <v>38.11</v>
      </c>
      <c r="DI40" s="101">
        <f>CO39-DI39</f>
        <v>38.099999999999994</v>
      </c>
      <c r="DJ40" s="101">
        <f>CO39-DJ39</f>
        <v>38.089999999999996</v>
      </c>
      <c r="DK40" s="101">
        <f>CO39-DK39</f>
        <v>38.11</v>
      </c>
      <c r="DL40" s="21">
        <f>AVERAGE(DB40:DK40)</f>
        <v>38.034499999999994</v>
      </c>
      <c r="DM40" s="111"/>
      <c r="DN40" s="101">
        <f>DM39-DN39</f>
        <v>38.084999999999994</v>
      </c>
      <c r="DO40" s="101">
        <f>DM39-DO39</f>
        <v>38.089999999999996</v>
      </c>
      <c r="DP40" s="129">
        <f>DM39-DP39</f>
        <v>38.084999999999994</v>
      </c>
      <c r="DQ40" s="101">
        <f>DM39-DQ39</f>
        <v>38.099999999999994</v>
      </c>
      <c r="DR40" s="101">
        <f>DM39-DR39</f>
        <v>38.099999999999994</v>
      </c>
      <c r="DS40" s="101"/>
      <c r="DT40" s="101">
        <f>DM39-DT39</f>
        <v>38.14</v>
      </c>
      <c r="DU40" s="101">
        <f>DM39-DU39</f>
        <v>38.15</v>
      </c>
      <c r="DV40" s="101">
        <f>DM39-DV39</f>
        <v>38.15</v>
      </c>
      <c r="DW40" s="101"/>
      <c r="DX40" s="21">
        <f>AVERAGE(DN40:DW40)</f>
        <v>38.11249999999999</v>
      </c>
      <c r="DY40" s="101">
        <f>DM39-DY39</f>
        <v>38.179999999999993</v>
      </c>
      <c r="DZ40" s="101"/>
      <c r="EA40" s="129">
        <f>DM39-EA39</f>
        <v>38.185000000000002</v>
      </c>
      <c r="EB40" s="101"/>
      <c r="EC40" s="101">
        <f>DM39-EC39</f>
        <v>38.179999999999993</v>
      </c>
      <c r="ED40" s="101">
        <f>DM39-ED39</f>
        <v>38.17</v>
      </c>
      <c r="EE40" s="101">
        <f>DM39-EE39</f>
        <v>38.15</v>
      </c>
      <c r="EF40" s="101">
        <f>EJ39-EF39</f>
        <v>38.17</v>
      </c>
      <c r="EG40" s="101">
        <f>EJ39-EG39</f>
        <v>38.15</v>
      </c>
      <c r="EH40" s="101">
        <f>EJ39-EH39</f>
        <v>38.14</v>
      </c>
      <c r="EI40" s="21">
        <f>AVERAGE(EC40:EH40,EA40,DY40)</f>
        <v>38.165625000000006</v>
      </c>
      <c r="EJ40" s="111"/>
      <c r="EK40" s="101">
        <f>EJ39-EK39</f>
        <v>38.15</v>
      </c>
      <c r="EL40" s="101"/>
      <c r="EM40" s="129">
        <f>EJ39-EM39</f>
        <v>38.14</v>
      </c>
      <c r="EN40" s="101"/>
      <c r="EO40" s="101">
        <f>EJ39-EO39</f>
        <v>38.11</v>
      </c>
      <c r="EP40" s="101"/>
      <c r="EQ40" s="101">
        <f>EJ39-EQ39</f>
        <v>38.089999999999996</v>
      </c>
      <c r="ER40" s="101"/>
      <c r="ES40" s="101">
        <f>EJ39-ES39</f>
        <v>38.08</v>
      </c>
      <c r="ET40" s="101"/>
      <c r="EU40" s="21">
        <f>AVERAGE(ES40:ET40,EQ40,EO40,EM40,EK40)</f>
        <v>38.113999999999997</v>
      </c>
      <c r="EV40" s="101">
        <f>EJ39-EV39</f>
        <v>38.099999999999994</v>
      </c>
      <c r="EW40" s="101"/>
      <c r="EX40" s="129">
        <f>EJ39-EX39</f>
        <v>38.119999999999997</v>
      </c>
      <c r="EY40" s="101"/>
      <c r="EZ40" s="101">
        <f>EJ39-EZ39</f>
        <v>38.11</v>
      </c>
      <c r="FA40" s="101"/>
      <c r="FB40" s="101">
        <f>EJ39-FB39</f>
        <v>38.119999999999997</v>
      </c>
      <c r="FC40" s="101"/>
      <c r="FD40" s="101">
        <f>EJ39-FD39</f>
        <v>38.11</v>
      </c>
      <c r="FE40" s="101"/>
      <c r="FF40" s="21">
        <f>AVERAGE(FD40:FE40,EV40,EX40,EZ40,FB40,FD40)</f>
        <v>38.111666666666672</v>
      </c>
      <c r="FG40" s="111"/>
      <c r="FH40" s="101">
        <f>FG39-FH39</f>
        <v>38.049999999999997</v>
      </c>
      <c r="FI40" s="101">
        <f>FG39-FI39</f>
        <v>38.049999999999997</v>
      </c>
      <c r="FJ40" s="129">
        <f>FG39-FJ39</f>
        <v>38.049999999999997</v>
      </c>
      <c r="FK40" s="101"/>
      <c r="FL40" s="101">
        <f>FG39-FL39</f>
        <v>38.049999999999997</v>
      </c>
      <c r="FM40" s="101">
        <f>FG39-FM39</f>
        <v>38.04</v>
      </c>
      <c r="FN40" s="101">
        <f>FG39-FN39</f>
        <v>38.01</v>
      </c>
      <c r="FO40" s="101">
        <f>FG39-FO39</f>
        <v>37.989999999999995</v>
      </c>
      <c r="FP40" s="101">
        <f>FG39-FP39</f>
        <v>37.97</v>
      </c>
      <c r="FQ40" s="101">
        <f>FG39-FQ39</f>
        <v>37.97</v>
      </c>
      <c r="FR40" s="21">
        <f>AVERAGE(FP40:FQ40,FH40,FJ40,FL40,FN40,FP40)</f>
        <v>38.009999999999991</v>
      </c>
      <c r="FS40" s="111"/>
      <c r="FT40" s="133">
        <f>FS39-FT39</f>
        <v>37.959999999999994</v>
      </c>
      <c r="FU40" s="133"/>
      <c r="FV40" s="133">
        <f>FS39-FV39</f>
        <v>37.959999999999994</v>
      </c>
      <c r="FW40" s="133"/>
      <c r="FX40" s="133">
        <f>FS39-FX39</f>
        <v>37.959999999999994</v>
      </c>
      <c r="FY40" s="133"/>
      <c r="FZ40" s="133">
        <f>FS39-FZ39</f>
        <v>37.950000000000003</v>
      </c>
      <c r="GA40" s="133"/>
      <c r="GB40" s="133">
        <f>FS39-GB39</f>
        <v>37.94</v>
      </c>
      <c r="GC40" s="133"/>
      <c r="GD40" s="21">
        <f>AVERAGE(GB40:GC40,FT40,FV40,FX40,FZ40,GB40)</f>
        <v>37.951666666666661</v>
      </c>
      <c r="GE40" s="111"/>
      <c r="GF40" s="133">
        <f>GE39-GF39</f>
        <v>37.950000000000003</v>
      </c>
      <c r="GG40" s="133"/>
      <c r="GH40" s="133">
        <f>GE39-GH39</f>
        <v>37.950000000000003</v>
      </c>
      <c r="GI40" s="133"/>
      <c r="GJ40" s="133">
        <f>GE39-GJ39</f>
        <v>37.989999999999995</v>
      </c>
      <c r="GK40" s="133"/>
      <c r="GL40" s="133">
        <f>GE39-GL39</f>
        <v>38.01</v>
      </c>
      <c r="GM40" s="133"/>
      <c r="GN40" s="133">
        <f>GE39-GN39</f>
        <v>38.01</v>
      </c>
      <c r="GO40" s="133"/>
      <c r="GP40" s="21">
        <f>AVERAGE(GN40:GO40,GF40,GH40,GJ40,GL40,GN40)</f>
        <v>37.986666666666665</v>
      </c>
      <c r="GQ40" s="111"/>
      <c r="GR40" s="133">
        <f>GQ39-GR39</f>
        <v>37.959999999999994</v>
      </c>
      <c r="GS40" s="133"/>
      <c r="GT40" s="133">
        <f>GQ39-GT39</f>
        <v>37.94</v>
      </c>
      <c r="GU40" s="133"/>
      <c r="GV40" s="133">
        <f>GQ39-GV39</f>
        <v>37.929999999999993</v>
      </c>
      <c r="GW40" s="133"/>
      <c r="GX40" s="133">
        <f>GQ39-GX39</f>
        <v>37.92</v>
      </c>
      <c r="GY40" s="133"/>
      <c r="GZ40" s="133">
        <f>GQ39-GZ39</f>
        <v>37.92</v>
      </c>
      <c r="HA40" s="133"/>
      <c r="HB40" s="21">
        <f>AVERAGE(GZ40:HA40,GR40,GT40,GV40,GX40,GZ40)</f>
        <v>37.931666666666672</v>
      </c>
      <c r="HC40" s="111"/>
      <c r="HD40" s="133">
        <f>HC39-HD39</f>
        <v>37.92</v>
      </c>
      <c r="HE40" s="133"/>
      <c r="HF40" s="133">
        <f>HC39-HF39</f>
        <v>37.94</v>
      </c>
      <c r="HG40" s="133"/>
      <c r="HH40" s="133">
        <f>HC39-HH39</f>
        <v>37.94</v>
      </c>
      <c r="HI40" s="133"/>
      <c r="HJ40" s="133"/>
      <c r="HK40" s="133"/>
      <c r="HL40" s="133"/>
      <c r="HM40" s="133"/>
      <c r="HN40" s="21">
        <f>AVERAGE(HL40:HM40,HD40,HF40,HH40,HJ40,HL40)</f>
        <v>37.93333333333333</v>
      </c>
    </row>
    <row r="41" spans="1:222" ht="15" thickBot="1" x14ac:dyDescent="0.4">
      <c r="A41" s="142"/>
      <c r="B41" s="45" t="s">
        <v>49</v>
      </c>
      <c r="C41" s="74" t="s">
        <v>42</v>
      </c>
      <c r="D41" s="155"/>
      <c r="E41" s="80"/>
      <c r="F41" s="65"/>
      <c r="G41" s="65"/>
      <c r="H41" s="65"/>
      <c r="I41" s="63"/>
      <c r="J41" s="66"/>
      <c r="K41" s="67"/>
      <c r="L41" s="68"/>
      <c r="M41" s="55">
        <v>24.83</v>
      </c>
      <c r="N41" s="55">
        <v>24.83</v>
      </c>
      <c r="O41" s="55">
        <v>24.83</v>
      </c>
      <c r="P41" s="65"/>
      <c r="Q41" s="69">
        <v>24.82</v>
      </c>
      <c r="R41" s="55">
        <v>24.83</v>
      </c>
      <c r="S41" s="55">
        <v>24.83</v>
      </c>
      <c r="T41" s="55">
        <v>24.83</v>
      </c>
      <c r="U41" s="55">
        <v>24.83</v>
      </c>
      <c r="V41" s="65"/>
      <c r="W41" s="69">
        <v>24.84</v>
      </c>
      <c r="X41" s="55">
        <v>24.84</v>
      </c>
      <c r="Y41" s="55">
        <v>24.84</v>
      </c>
      <c r="Z41" s="55">
        <v>24.84</v>
      </c>
      <c r="AA41" s="55">
        <v>24.84</v>
      </c>
      <c r="AB41" s="65"/>
      <c r="AC41" s="55">
        <v>24.83</v>
      </c>
      <c r="AD41" s="55">
        <v>24.84</v>
      </c>
      <c r="AE41" s="55">
        <v>24.83</v>
      </c>
      <c r="AF41" s="55">
        <v>24.84</v>
      </c>
      <c r="AG41" s="55" t="s">
        <v>23</v>
      </c>
      <c r="AH41" s="55">
        <v>24.84</v>
      </c>
      <c r="AI41" s="55" t="s">
        <v>23</v>
      </c>
      <c r="AJ41" s="65"/>
      <c r="AK41" s="55">
        <v>24.84</v>
      </c>
      <c r="AL41" s="55" t="s">
        <v>23</v>
      </c>
      <c r="AM41" s="55">
        <v>24.84</v>
      </c>
      <c r="AN41" s="55" t="s">
        <v>23</v>
      </c>
      <c r="AO41" s="55">
        <v>24.84</v>
      </c>
      <c r="AP41" s="55"/>
      <c r="AQ41" s="55">
        <v>24.81</v>
      </c>
      <c r="AR41" s="55" t="s">
        <v>23</v>
      </c>
      <c r="AS41" s="55">
        <v>24.83</v>
      </c>
      <c r="AT41" s="88" t="s">
        <v>23</v>
      </c>
      <c r="AU41" s="65"/>
      <c r="AV41" s="55"/>
      <c r="AW41" s="55"/>
      <c r="AX41" s="94"/>
      <c r="AY41" s="97"/>
      <c r="AZ41" s="57">
        <v>24.8</v>
      </c>
      <c r="BA41" s="55">
        <v>24.83</v>
      </c>
      <c r="BB41" s="55">
        <v>24.65</v>
      </c>
      <c r="BC41" s="55">
        <v>24.65</v>
      </c>
      <c r="BD41" s="55">
        <v>24.84</v>
      </c>
      <c r="BE41" s="55" t="s">
        <v>23</v>
      </c>
      <c r="BF41" s="65"/>
      <c r="BG41" s="55">
        <v>24.85</v>
      </c>
      <c r="BH41" s="55" t="s">
        <v>23</v>
      </c>
      <c r="BI41" s="94">
        <v>24.85</v>
      </c>
      <c r="BJ41" s="97" t="s">
        <v>23</v>
      </c>
      <c r="BK41" s="57">
        <v>25.85</v>
      </c>
      <c r="BL41" s="55" t="s">
        <v>23</v>
      </c>
      <c r="BM41" s="112"/>
      <c r="BN41" s="55">
        <v>24.84</v>
      </c>
      <c r="BO41" s="55" t="s">
        <v>23</v>
      </c>
      <c r="BP41" s="55">
        <v>24.85</v>
      </c>
      <c r="BQ41" s="55" t="s">
        <v>23</v>
      </c>
      <c r="BR41" s="65"/>
      <c r="BS41" s="55">
        <v>24.85</v>
      </c>
      <c r="BT41" s="55" t="s">
        <v>23</v>
      </c>
      <c r="BU41" s="55">
        <v>24.85</v>
      </c>
      <c r="BV41" s="55" t="s">
        <v>23</v>
      </c>
      <c r="BW41" s="55">
        <v>24.86</v>
      </c>
      <c r="BX41" s="55" t="s">
        <v>23</v>
      </c>
      <c r="BY41" s="112"/>
      <c r="BZ41" s="55">
        <v>24.85</v>
      </c>
      <c r="CA41" s="55" t="s">
        <v>23</v>
      </c>
      <c r="CB41" s="55">
        <v>24.85</v>
      </c>
      <c r="CC41" s="55" t="s">
        <v>23</v>
      </c>
      <c r="CD41" s="65"/>
      <c r="CE41" s="55">
        <v>24.85</v>
      </c>
      <c r="CF41" s="55" t="s">
        <v>23</v>
      </c>
      <c r="CG41" s="55">
        <v>24.85</v>
      </c>
      <c r="CH41" s="55" t="s">
        <v>23</v>
      </c>
      <c r="CI41" s="55">
        <v>24.85</v>
      </c>
      <c r="CJ41" s="55" t="s">
        <v>23</v>
      </c>
      <c r="CK41" s="55">
        <v>24.86</v>
      </c>
      <c r="CL41" s="55" t="s">
        <v>23</v>
      </c>
      <c r="CM41" s="55">
        <v>24.85</v>
      </c>
      <c r="CN41" s="55" t="s">
        <v>23</v>
      </c>
      <c r="CO41" s="112"/>
      <c r="CP41" s="65"/>
      <c r="CQ41" s="55">
        <v>24.85</v>
      </c>
      <c r="CR41" s="55" t="s">
        <v>23</v>
      </c>
      <c r="CS41" s="55">
        <v>24.85</v>
      </c>
      <c r="CT41" s="55" t="s">
        <v>23</v>
      </c>
      <c r="CU41" s="55">
        <v>24.85</v>
      </c>
      <c r="CV41" s="55" t="s">
        <v>23</v>
      </c>
      <c r="CW41" s="55">
        <v>24.85</v>
      </c>
      <c r="CX41" s="55" t="s">
        <v>23</v>
      </c>
      <c r="CY41" s="55">
        <v>24.86</v>
      </c>
      <c r="CZ41" s="55" t="s">
        <v>23</v>
      </c>
      <c r="DA41" s="65"/>
      <c r="DB41" s="55">
        <v>24.85</v>
      </c>
      <c r="DC41" s="55" t="s">
        <v>23</v>
      </c>
      <c r="DD41" s="55">
        <v>24.86</v>
      </c>
      <c r="DE41" s="55" t="s">
        <v>23</v>
      </c>
      <c r="DF41" s="55">
        <v>24.85</v>
      </c>
      <c r="DG41" s="55" t="s">
        <v>23</v>
      </c>
      <c r="DH41" s="55">
        <v>24.85</v>
      </c>
      <c r="DI41" s="55" t="s">
        <v>23</v>
      </c>
      <c r="DJ41" s="55">
        <v>24.85</v>
      </c>
      <c r="DK41" s="55" t="s">
        <v>23</v>
      </c>
      <c r="DL41" s="65"/>
      <c r="DM41" s="112"/>
      <c r="DN41" s="55">
        <v>24.85</v>
      </c>
      <c r="DO41" s="55" t="s">
        <v>23</v>
      </c>
      <c r="DP41" s="55">
        <v>24.844999999999999</v>
      </c>
      <c r="DQ41" s="55" t="s">
        <v>23</v>
      </c>
      <c r="DR41" s="55">
        <v>24.84</v>
      </c>
      <c r="DS41" s="55" t="s">
        <v>23</v>
      </c>
      <c r="DT41" s="55">
        <v>24.84</v>
      </c>
      <c r="DU41" s="55" t="s">
        <v>23</v>
      </c>
      <c r="DV41" s="55">
        <v>24.85</v>
      </c>
      <c r="DW41" s="55" t="s">
        <v>23</v>
      </c>
      <c r="DX41" s="65"/>
      <c r="DY41" s="55">
        <v>24.85</v>
      </c>
      <c r="DZ41" s="55" t="s">
        <v>23</v>
      </c>
      <c r="EA41" s="55">
        <v>24.84</v>
      </c>
      <c r="EB41" s="55" t="s">
        <v>23</v>
      </c>
      <c r="EC41" s="55" t="s">
        <v>23</v>
      </c>
      <c r="ED41" s="55" t="s">
        <v>23</v>
      </c>
      <c r="EE41" s="55" t="s">
        <v>23</v>
      </c>
      <c r="EF41" s="55" t="s">
        <v>23</v>
      </c>
      <c r="EG41" s="55" t="s">
        <v>23</v>
      </c>
      <c r="EH41" s="55" t="s">
        <v>23</v>
      </c>
      <c r="EI41" s="65"/>
      <c r="EJ41" s="112"/>
      <c r="EK41" s="55">
        <v>24.855</v>
      </c>
      <c r="EL41" s="55"/>
      <c r="EM41" s="55"/>
      <c r="EN41" s="55"/>
      <c r="EO41" s="55"/>
      <c r="EP41" s="55"/>
      <c r="EQ41" s="55"/>
      <c r="ER41" s="55"/>
      <c r="ES41" s="55"/>
      <c r="ET41" s="55"/>
      <c r="EU41" s="65"/>
      <c r="EV41" s="55">
        <v>24.85</v>
      </c>
      <c r="EW41" s="55"/>
      <c r="EX41" s="55"/>
      <c r="EY41" s="55"/>
      <c r="EZ41" s="55"/>
      <c r="FA41" s="55"/>
      <c r="FB41" s="55"/>
      <c r="FC41" s="55"/>
      <c r="FD41" s="55"/>
      <c r="FE41" s="55"/>
      <c r="FF41" s="65"/>
      <c r="FG41" s="112"/>
      <c r="FH41" s="55">
        <v>24.84</v>
      </c>
      <c r="FI41" s="55"/>
      <c r="FJ41" s="55"/>
      <c r="FK41" s="55"/>
      <c r="FL41" s="55"/>
      <c r="FM41" s="55"/>
      <c r="FN41" s="55"/>
      <c r="FO41" s="55"/>
      <c r="FP41" s="55"/>
      <c r="FQ41" s="55"/>
      <c r="FR41" s="65"/>
      <c r="FS41" s="112"/>
      <c r="FT41" s="134">
        <v>24.85</v>
      </c>
      <c r="FU41" s="134"/>
      <c r="FV41" s="134"/>
      <c r="FW41" s="134"/>
      <c r="FX41" s="134">
        <v>4</v>
      </c>
      <c r="FY41" s="134"/>
      <c r="FZ41" s="134"/>
      <c r="GA41" s="134"/>
      <c r="GB41" s="134"/>
      <c r="GC41" s="134"/>
      <c r="GD41" s="65"/>
      <c r="GE41" s="112"/>
      <c r="GF41" s="134">
        <v>24.85</v>
      </c>
      <c r="GG41" s="134"/>
      <c r="GH41" s="134"/>
      <c r="GI41" s="134"/>
      <c r="GJ41" s="134"/>
      <c r="GK41" s="134"/>
      <c r="GL41" s="134"/>
      <c r="GM41" s="134"/>
      <c r="GN41" s="134"/>
      <c r="GO41" s="134"/>
      <c r="GP41" s="65"/>
      <c r="GQ41" s="112"/>
      <c r="GR41" s="134">
        <v>24.85</v>
      </c>
      <c r="GS41" s="134"/>
      <c r="GT41" s="134"/>
      <c r="GU41" s="134"/>
      <c r="GV41" s="134"/>
      <c r="GW41" s="134"/>
      <c r="GX41" s="134"/>
      <c r="GY41" s="134"/>
      <c r="GZ41" s="134"/>
      <c r="HA41" s="134"/>
      <c r="HB41" s="65"/>
      <c r="HC41" s="112"/>
      <c r="HD41" s="134">
        <v>24.83</v>
      </c>
      <c r="HE41" s="134"/>
      <c r="HF41" s="134"/>
      <c r="HG41" s="134"/>
      <c r="HH41" s="134"/>
      <c r="HI41" s="134"/>
      <c r="HJ41" s="134"/>
      <c r="HK41" s="134"/>
      <c r="HL41" s="134"/>
      <c r="HM41" s="134"/>
      <c r="HN41" s="65"/>
    </row>
    <row r="42" spans="1:222" x14ac:dyDescent="0.35">
      <c r="A42" s="158" t="s">
        <v>20</v>
      </c>
      <c r="B42" s="22">
        <v>59.33</v>
      </c>
      <c r="C42" s="75" t="s">
        <v>47</v>
      </c>
      <c r="D42" s="153">
        <v>38.200000000000003</v>
      </c>
      <c r="E42" s="78"/>
      <c r="F42" s="50"/>
      <c r="G42" s="50"/>
      <c r="H42" s="50"/>
      <c r="I42" s="64">
        <v>18.14</v>
      </c>
      <c r="J42" s="48"/>
      <c r="K42" s="49">
        <v>21.92</v>
      </c>
      <c r="L42" s="46">
        <v>21.78</v>
      </c>
      <c r="M42" s="46">
        <v>21.78</v>
      </c>
      <c r="N42" s="46">
        <v>21.8</v>
      </c>
      <c r="O42" s="46">
        <v>21.8</v>
      </c>
      <c r="P42" s="50"/>
      <c r="Q42" s="49">
        <v>21.74</v>
      </c>
      <c r="R42" s="46">
        <v>21.785</v>
      </c>
      <c r="S42" s="46">
        <v>21.83</v>
      </c>
      <c r="T42" s="46">
        <v>21.85</v>
      </c>
      <c r="U42" s="46">
        <v>21.81</v>
      </c>
      <c r="V42" s="50"/>
      <c r="W42" s="49">
        <v>21.78</v>
      </c>
      <c r="X42" s="46">
        <v>21.79</v>
      </c>
      <c r="Y42" s="46">
        <v>21.79</v>
      </c>
      <c r="Z42" s="46">
        <v>21.78</v>
      </c>
      <c r="AA42" s="46">
        <v>21.77</v>
      </c>
      <c r="AB42" s="50"/>
      <c r="AC42" s="46">
        <v>21.77</v>
      </c>
      <c r="AD42" s="46">
        <v>21.79</v>
      </c>
      <c r="AE42" s="46">
        <v>21.76</v>
      </c>
      <c r="AF42" s="46">
        <v>21.8</v>
      </c>
      <c r="AG42" s="46">
        <v>21.79</v>
      </c>
      <c r="AH42" s="46">
        <v>21.8</v>
      </c>
      <c r="AI42" s="46">
        <v>21.81</v>
      </c>
      <c r="AJ42" s="50"/>
      <c r="AK42" s="46">
        <v>21.79</v>
      </c>
      <c r="AL42" s="46">
        <v>21.75</v>
      </c>
      <c r="AM42" s="46">
        <v>21.73</v>
      </c>
      <c r="AN42" s="46">
        <v>21.72</v>
      </c>
      <c r="AO42" s="46">
        <v>21.7</v>
      </c>
      <c r="AP42" s="46">
        <v>21.7</v>
      </c>
      <c r="AQ42" s="46">
        <v>21.7</v>
      </c>
      <c r="AR42" s="46">
        <v>21.69</v>
      </c>
      <c r="AS42" s="46">
        <v>21.72</v>
      </c>
      <c r="AT42" s="46" t="s">
        <v>23</v>
      </c>
      <c r="AU42" s="50"/>
      <c r="AV42" s="7" t="s">
        <v>23</v>
      </c>
      <c r="AW42" s="90" t="s">
        <v>23</v>
      </c>
      <c r="AX42" s="7" t="s">
        <v>23</v>
      </c>
      <c r="AY42" s="90" t="s">
        <v>23</v>
      </c>
      <c r="AZ42" s="103">
        <v>21.63</v>
      </c>
      <c r="BA42" s="46">
        <v>21.61</v>
      </c>
      <c r="BB42" s="46">
        <v>21.55</v>
      </c>
      <c r="BC42" s="46">
        <v>21.51</v>
      </c>
      <c r="BD42" s="46">
        <v>21.49</v>
      </c>
      <c r="BE42" s="46">
        <v>21.46</v>
      </c>
      <c r="BF42" s="50"/>
      <c r="BG42" s="7">
        <v>21.555</v>
      </c>
      <c r="BH42" s="90">
        <v>21.51</v>
      </c>
      <c r="BI42" s="7">
        <v>21.52</v>
      </c>
      <c r="BJ42" s="90">
        <v>21.49</v>
      </c>
      <c r="BK42" s="103">
        <v>21.54</v>
      </c>
      <c r="BL42" s="46">
        <v>21.53</v>
      </c>
      <c r="BM42" s="113">
        <v>59.33</v>
      </c>
      <c r="BN42" s="46">
        <v>21.49</v>
      </c>
      <c r="BO42" s="46">
        <v>21.46</v>
      </c>
      <c r="BP42" s="46">
        <v>21.41</v>
      </c>
      <c r="BQ42" s="46">
        <v>21.42</v>
      </c>
      <c r="BR42" s="50"/>
      <c r="BS42" s="46">
        <v>21.46</v>
      </c>
      <c r="BT42" s="46">
        <v>21.46</v>
      </c>
      <c r="BU42" s="46">
        <v>21.49</v>
      </c>
      <c r="BV42" s="46">
        <v>21.44</v>
      </c>
      <c r="BW42" s="46">
        <v>21.42</v>
      </c>
      <c r="BX42" s="46">
        <v>21.39</v>
      </c>
      <c r="BY42" s="113">
        <v>59.33</v>
      </c>
      <c r="BZ42" s="46">
        <v>21.35</v>
      </c>
      <c r="CA42" s="46">
        <v>21.3</v>
      </c>
      <c r="CB42" s="46">
        <v>21.32</v>
      </c>
      <c r="CC42" s="46">
        <v>21.32</v>
      </c>
      <c r="CD42" s="50"/>
      <c r="CE42" s="46">
        <v>21.59</v>
      </c>
      <c r="CF42" s="46">
        <v>21.42</v>
      </c>
      <c r="CG42" s="46">
        <v>21.57</v>
      </c>
      <c r="CH42" s="46">
        <v>21.51</v>
      </c>
      <c r="CI42" s="46">
        <v>21.54</v>
      </c>
      <c r="CJ42" s="46">
        <v>21.51</v>
      </c>
      <c r="CK42" s="46">
        <v>21.51</v>
      </c>
      <c r="CL42" s="46">
        <v>21.46</v>
      </c>
      <c r="CM42" s="46">
        <v>21.5</v>
      </c>
      <c r="CN42" s="46">
        <v>21.5</v>
      </c>
      <c r="CO42" s="113">
        <v>59.33</v>
      </c>
      <c r="CP42" s="50"/>
      <c r="CQ42" s="46">
        <v>21.48</v>
      </c>
      <c r="CR42" s="46">
        <v>21.48</v>
      </c>
      <c r="CS42" s="46">
        <v>21.49</v>
      </c>
      <c r="CT42" s="46">
        <v>21.49</v>
      </c>
      <c r="CU42" s="46">
        <v>21.49</v>
      </c>
      <c r="CV42" s="46">
        <v>21.48</v>
      </c>
      <c r="CW42" s="46">
        <v>21.44</v>
      </c>
      <c r="CX42" s="46">
        <v>21.38</v>
      </c>
      <c r="CY42" s="46">
        <v>21.42</v>
      </c>
      <c r="CZ42" s="46">
        <v>21.41</v>
      </c>
      <c r="DA42" s="50"/>
      <c r="DB42" s="46">
        <v>21.32</v>
      </c>
      <c r="DC42" s="46">
        <v>21.31</v>
      </c>
      <c r="DD42" s="46">
        <v>21.25</v>
      </c>
      <c r="DE42" s="46">
        <v>21.24</v>
      </c>
      <c r="DF42" s="46">
        <v>21.2</v>
      </c>
      <c r="DG42" s="46">
        <v>21.15</v>
      </c>
      <c r="DH42" s="46">
        <v>21.16</v>
      </c>
      <c r="DI42" s="46">
        <v>21.18</v>
      </c>
      <c r="DJ42" s="46">
        <v>21.14</v>
      </c>
      <c r="DK42" s="46">
        <v>21.12</v>
      </c>
      <c r="DL42" s="50"/>
      <c r="DM42" s="113">
        <v>59.33</v>
      </c>
      <c r="DN42" s="46">
        <v>21.18</v>
      </c>
      <c r="DO42" s="46">
        <v>21.19</v>
      </c>
      <c r="DP42" s="46">
        <v>21.18</v>
      </c>
      <c r="DQ42" s="46">
        <v>21.15</v>
      </c>
      <c r="DR42" s="46">
        <v>21.16</v>
      </c>
      <c r="DS42" s="46"/>
      <c r="DT42" s="46">
        <v>21.12</v>
      </c>
      <c r="DU42" s="46">
        <v>21.09</v>
      </c>
      <c r="DV42" s="46">
        <v>21.1</v>
      </c>
      <c r="DW42" s="46"/>
      <c r="DX42" s="50"/>
      <c r="DY42" s="46">
        <v>21.1</v>
      </c>
      <c r="DZ42" s="46"/>
      <c r="EA42" s="46">
        <v>21.09</v>
      </c>
      <c r="EB42" s="46"/>
      <c r="EC42" s="46">
        <v>21.11</v>
      </c>
      <c r="ED42" s="46">
        <v>21.11</v>
      </c>
      <c r="EE42" s="46">
        <v>21.15</v>
      </c>
      <c r="EF42" s="46">
        <v>21.18</v>
      </c>
      <c r="EG42" s="46">
        <v>21.17</v>
      </c>
      <c r="EH42" s="46">
        <v>21.16</v>
      </c>
      <c r="EI42" s="50"/>
      <c r="EJ42" s="113">
        <v>59.33</v>
      </c>
      <c r="EK42" s="46">
        <v>21.16</v>
      </c>
      <c r="EL42" s="46"/>
      <c r="EM42" s="46">
        <v>21.17</v>
      </c>
      <c r="EN42" s="46"/>
      <c r="EO42" s="46">
        <v>21.2</v>
      </c>
      <c r="EP42" s="46"/>
      <c r="EQ42" s="46">
        <v>21.22</v>
      </c>
      <c r="ER42" s="46"/>
      <c r="ES42" s="46">
        <v>21.24</v>
      </c>
      <c r="ET42" s="46"/>
      <c r="EU42" s="50"/>
      <c r="EV42" s="46">
        <v>21.25</v>
      </c>
      <c r="EW42" s="46"/>
      <c r="EX42" s="46">
        <v>21.23</v>
      </c>
      <c r="EY42" s="46"/>
      <c r="EZ42" s="46">
        <v>21.25</v>
      </c>
      <c r="FA42" s="46"/>
      <c r="FB42" s="46">
        <v>21.23</v>
      </c>
      <c r="FC42" s="46"/>
      <c r="FD42" s="46">
        <v>21.26</v>
      </c>
      <c r="FE42" s="46"/>
      <c r="FF42" s="50"/>
      <c r="FG42" s="113">
        <v>59.33</v>
      </c>
      <c r="FH42" s="46">
        <v>21.36</v>
      </c>
      <c r="FI42" s="46">
        <v>21.35</v>
      </c>
      <c r="FJ42" s="46">
        <v>21.35</v>
      </c>
      <c r="FK42" s="46"/>
      <c r="FL42" s="46">
        <v>21.38</v>
      </c>
      <c r="FM42" s="46">
        <v>21.38</v>
      </c>
      <c r="FN42" s="46">
        <v>21.39</v>
      </c>
      <c r="FO42" s="46">
        <v>21.41</v>
      </c>
      <c r="FP42" s="46">
        <v>21.44</v>
      </c>
      <c r="FQ42" s="46">
        <v>21.44</v>
      </c>
      <c r="FR42" s="50"/>
      <c r="FS42" s="113">
        <v>59.33</v>
      </c>
      <c r="FT42" s="135">
        <v>21.43</v>
      </c>
      <c r="FU42" s="135"/>
      <c r="FV42" s="135">
        <v>21.43</v>
      </c>
      <c r="FW42" s="135"/>
      <c r="FX42" s="135">
        <v>21.43</v>
      </c>
      <c r="FY42" s="135"/>
      <c r="FZ42" s="135">
        <v>21.43</v>
      </c>
      <c r="GA42" s="135"/>
      <c r="GB42" s="135">
        <v>21.43</v>
      </c>
      <c r="GC42" s="135"/>
      <c r="GD42" s="50"/>
      <c r="GE42" s="113">
        <v>59.33</v>
      </c>
      <c r="GF42" s="135">
        <v>21.44</v>
      </c>
      <c r="GG42" s="135"/>
      <c r="GH42" s="135">
        <v>21.44</v>
      </c>
      <c r="GI42" s="135"/>
      <c r="GJ42" s="135">
        <v>21.41</v>
      </c>
      <c r="GK42" s="135"/>
      <c r="GL42" s="135">
        <v>21.37</v>
      </c>
      <c r="GM42" s="135"/>
      <c r="GN42" s="135">
        <v>21.38</v>
      </c>
      <c r="GO42" s="135"/>
      <c r="GP42" s="50"/>
      <c r="GQ42" s="113">
        <v>59.33</v>
      </c>
      <c r="GR42" s="135">
        <v>21.45</v>
      </c>
      <c r="GS42" s="135"/>
      <c r="GT42" s="135">
        <v>21.47</v>
      </c>
      <c r="GU42" s="135"/>
      <c r="GV42" s="135">
        <v>21.47</v>
      </c>
      <c r="GW42" s="135"/>
      <c r="GX42" s="135">
        <v>21.46</v>
      </c>
      <c r="GY42" s="135"/>
      <c r="GZ42" s="135">
        <v>21.46</v>
      </c>
      <c r="HA42" s="135"/>
      <c r="HB42" s="50"/>
      <c r="HC42" s="113">
        <v>59.33</v>
      </c>
      <c r="HD42" s="135">
        <v>21.45</v>
      </c>
      <c r="HE42" s="135"/>
      <c r="HF42" s="135">
        <v>21.45</v>
      </c>
      <c r="HG42" s="135"/>
      <c r="HH42" s="135">
        <v>21.46</v>
      </c>
      <c r="HI42" s="135"/>
      <c r="HJ42" s="135"/>
      <c r="HK42" s="135"/>
      <c r="HL42" s="135"/>
      <c r="HM42" s="135"/>
      <c r="HN42" s="50"/>
    </row>
    <row r="43" spans="1:222" x14ac:dyDescent="0.35">
      <c r="A43" s="146"/>
      <c r="B43" s="20" t="s">
        <v>38</v>
      </c>
      <c r="C43" s="73" t="s">
        <v>50</v>
      </c>
      <c r="D43" s="154"/>
      <c r="E43" s="79"/>
      <c r="F43" s="86"/>
      <c r="G43" s="86"/>
      <c r="H43" s="86"/>
      <c r="I43" s="25">
        <f>B42-I42</f>
        <v>41.19</v>
      </c>
      <c r="J43" s="21" t="s">
        <v>51</v>
      </c>
      <c r="K43" s="41">
        <f>B42-K42</f>
        <v>37.409999999999997</v>
      </c>
      <c r="L43" s="42">
        <f>B42-L42</f>
        <v>37.549999999999997</v>
      </c>
      <c r="M43" s="42">
        <f>B42-M42</f>
        <v>37.549999999999997</v>
      </c>
      <c r="N43" s="42">
        <f>B42-N42</f>
        <v>37.53</v>
      </c>
      <c r="O43" s="42">
        <f>B42-O42</f>
        <v>37.53</v>
      </c>
      <c r="P43" s="21">
        <f>AVERAGE(K43:O43)</f>
        <v>37.513999999999996</v>
      </c>
      <c r="Q43" s="41">
        <f>B42-Q42</f>
        <v>37.590000000000003</v>
      </c>
      <c r="R43" s="42">
        <f>B42-R42</f>
        <v>37.545000000000002</v>
      </c>
      <c r="S43" s="42">
        <f>B42-S42</f>
        <v>37.5</v>
      </c>
      <c r="T43" s="42">
        <f>B42-T42</f>
        <v>37.479999999999997</v>
      </c>
      <c r="U43" s="42">
        <f>B42-U42</f>
        <v>37.519999999999996</v>
      </c>
      <c r="V43" s="21">
        <f>AVERAGE(Q43:U43)</f>
        <v>37.527000000000001</v>
      </c>
      <c r="W43" s="41">
        <f>B42-W42</f>
        <v>37.549999999999997</v>
      </c>
      <c r="X43" s="42">
        <f>B42-X42</f>
        <v>37.54</v>
      </c>
      <c r="Y43" s="42">
        <f>B42-Y42</f>
        <v>37.54</v>
      </c>
      <c r="Z43" s="42">
        <f>B42-Z42</f>
        <v>37.549999999999997</v>
      </c>
      <c r="AA43" s="42">
        <f>B42-AA42</f>
        <v>37.56</v>
      </c>
      <c r="AB43" s="21">
        <f>AVERAGE(W43:AA43)</f>
        <v>37.548000000000002</v>
      </c>
      <c r="AC43" s="42">
        <f>B42-AC42</f>
        <v>37.56</v>
      </c>
      <c r="AD43" s="42">
        <f>B42-AD42</f>
        <v>37.54</v>
      </c>
      <c r="AE43" s="42">
        <f>B42-AE42</f>
        <v>37.569999999999993</v>
      </c>
      <c r="AF43" s="42">
        <f>B42-AF42</f>
        <v>37.53</v>
      </c>
      <c r="AG43" s="42">
        <f>B42-AG42</f>
        <v>37.54</v>
      </c>
      <c r="AH43" s="42">
        <f>B42-AH42</f>
        <v>37.53</v>
      </c>
      <c r="AI43" s="42">
        <f>B42-AI42</f>
        <v>37.519999999999996</v>
      </c>
      <c r="AJ43" s="21">
        <f>AVERAGE(AC43:AI43)</f>
        <v>37.541428571428568</v>
      </c>
      <c r="AK43" s="42">
        <f>B42-AK42</f>
        <v>37.54</v>
      </c>
      <c r="AL43" s="42">
        <f>B42-AL42</f>
        <v>37.58</v>
      </c>
      <c r="AM43" s="42">
        <f>B42-AM42</f>
        <v>37.599999999999994</v>
      </c>
      <c r="AN43" s="42">
        <f>B42-AN42</f>
        <v>37.61</v>
      </c>
      <c r="AO43" s="42">
        <f>B42-AO42</f>
        <v>37.629999999999995</v>
      </c>
      <c r="AP43" s="42">
        <f>B42-AP42</f>
        <v>37.629999999999995</v>
      </c>
      <c r="AQ43" s="42">
        <f>B42-AQ42</f>
        <v>37.629999999999995</v>
      </c>
      <c r="AR43" s="42">
        <f>B42-AR42</f>
        <v>37.64</v>
      </c>
      <c r="AS43" s="42">
        <f>B42-AS42</f>
        <v>37.61</v>
      </c>
      <c r="AT43" s="42" t="s">
        <v>23</v>
      </c>
      <c r="AU43" s="21">
        <f>AVERAGE(AK43:AT43)</f>
        <v>37.607777777777777</v>
      </c>
      <c r="AV43" s="42"/>
      <c r="AW43" s="91"/>
      <c r="AX43" s="95"/>
      <c r="AY43" s="106"/>
      <c r="AZ43" s="101">
        <f>B42-AZ42</f>
        <v>37.700000000000003</v>
      </c>
      <c r="BA43" s="101">
        <f>B42-BA42</f>
        <v>37.72</v>
      </c>
      <c r="BB43" s="101">
        <f>B42-BB42</f>
        <v>37.78</v>
      </c>
      <c r="BC43" s="101">
        <f>B42-BC42</f>
        <v>37.819999999999993</v>
      </c>
      <c r="BD43" s="101">
        <f>B42-BD42</f>
        <v>37.840000000000003</v>
      </c>
      <c r="BE43" s="101">
        <f>B42-BE42</f>
        <v>37.869999999999997</v>
      </c>
      <c r="BF43" s="21">
        <f>AVERAGE(AV43:BE43)</f>
        <v>37.788333333333334</v>
      </c>
      <c r="BG43" s="101">
        <f>B42-BG42</f>
        <v>37.774999999999999</v>
      </c>
      <c r="BH43" s="101">
        <f>B42-BH42</f>
        <v>37.819999999999993</v>
      </c>
      <c r="BI43" s="101">
        <f>B42-BI42</f>
        <v>37.81</v>
      </c>
      <c r="BJ43" s="101">
        <f>B42-BJ42</f>
        <v>37.840000000000003</v>
      </c>
      <c r="BK43" s="101">
        <f>B42-BK42</f>
        <v>37.79</v>
      </c>
      <c r="BL43" s="101">
        <f>B42-BL42</f>
        <v>37.799999999999997</v>
      </c>
      <c r="BM43" s="111"/>
      <c r="BN43" s="101">
        <f>B42-BN42</f>
        <v>37.840000000000003</v>
      </c>
      <c r="BO43" s="101">
        <f>B42-BO42</f>
        <v>37.869999999999997</v>
      </c>
      <c r="BP43" s="101">
        <f>B42-BP42</f>
        <v>37.92</v>
      </c>
      <c r="BQ43" s="101">
        <f>B42-BQ42</f>
        <v>37.909999999999997</v>
      </c>
      <c r="BR43" s="21">
        <f>AVERAGE(BG43:BQ43)</f>
        <v>37.837499999999999</v>
      </c>
      <c r="BS43" s="101">
        <f>B42-BS42</f>
        <v>37.869999999999997</v>
      </c>
      <c r="BT43" s="101">
        <f>B42-BT42</f>
        <v>37.869999999999997</v>
      </c>
      <c r="BU43" s="101">
        <f>B42-BU42</f>
        <v>37.840000000000003</v>
      </c>
      <c r="BV43" s="101">
        <f>B42-BV42</f>
        <v>37.89</v>
      </c>
      <c r="BW43" s="101">
        <f>B42-BW42</f>
        <v>37.909999999999997</v>
      </c>
      <c r="BX43" s="101">
        <f>BM42-BX42</f>
        <v>37.94</v>
      </c>
      <c r="BY43" s="111"/>
      <c r="BZ43" s="101">
        <f>BY42-BZ42</f>
        <v>37.979999999999997</v>
      </c>
      <c r="CA43" s="101">
        <f>BY42-CA42</f>
        <v>38.03</v>
      </c>
      <c r="CB43" s="101">
        <f>BY42-CB42</f>
        <v>38.01</v>
      </c>
      <c r="CC43" s="101">
        <f>BY42-CC42</f>
        <v>38.01</v>
      </c>
      <c r="CD43" s="21">
        <f>AVERAGE(BS43:CC43)</f>
        <v>37.935000000000002</v>
      </c>
      <c r="CE43" s="101">
        <f>BY42-CE42</f>
        <v>37.739999999999995</v>
      </c>
      <c r="CF43" s="101">
        <f>BY42-CF42</f>
        <v>37.909999999999997</v>
      </c>
      <c r="CG43" s="129">
        <f>BY42-CG42</f>
        <v>37.76</v>
      </c>
      <c r="CH43" s="101">
        <f>BY42-CH42</f>
        <v>37.819999999999993</v>
      </c>
      <c r="CI43" s="101">
        <f>BY42-CI42</f>
        <v>37.79</v>
      </c>
      <c r="CJ43" s="101">
        <f>BY42-CJ42</f>
        <v>37.819999999999993</v>
      </c>
      <c r="CK43" s="101">
        <f>BY42-CK42</f>
        <v>37.819999999999993</v>
      </c>
      <c r="CL43" s="101">
        <f>BY42-CL42</f>
        <v>37.869999999999997</v>
      </c>
      <c r="CM43" s="101">
        <f>CO42-CM42</f>
        <v>37.83</v>
      </c>
      <c r="CN43" s="101">
        <f>CO42-CN42</f>
        <v>37.83</v>
      </c>
      <c r="CO43" s="111"/>
      <c r="CP43" s="21">
        <f>AVERAGE(CE43:CN43)</f>
        <v>37.818999999999996</v>
      </c>
      <c r="CQ43" s="101">
        <f>CO42-CQ42</f>
        <v>37.849999999999994</v>
      </c>
      <c r="CR43" s="101">
        <f>CO42-CR42</f>
        <v>37.849999999999994</v>
      </c>
      <c r="CS43" s="129">
        <f>CO42-CS42</f>
        <v>37.840000000000003</v>
      </c>
      <c r="CT43" s="101">
        <f>CO42-CT42</f>
        <v>37.840000000000003</v>
      </c>
      <c r="CU43" s="101">
        <f>CO42-CU42</f>
        <v>37.840000000000003</v>
      </c>
      <c r="CV43" s="101">
        <f>CO42-CV42</f>
        <v>37.849999999999994</v>
      </c>
      <c r="CW43" s="101">
        <f>CO42-CW42</f>
        <v>37.89</v>
      </c>
      <c r="CX43" s="101">
        <f>CO42-CX42</f>
        <v>37.950000000000003</v>
      </c>
      <c r="CY43" s="101">
        <f>CO42-CY42</f>
        <v>37.909999999999997</v>
      </c>
      <c r="CZ43" s="101">
        <f>CO42-CZ42</f>
        <v>37.92</v>
      </c>
      <c r="DA43" s="21">
        <f>AVERAGE(CP43:CY43)</f>
        <v>37.863900000000001</v>
      </c>
      <c r="DB43" s="101">
        <f>CO42-DB42</f>
        <v>38.01</v>
      </c>
      <c r="DC43" s="101">
        <f>CO42-DC42</f>
        <v>38.019999999999996</v>
      </c>
      <c r="DD43" s="129">
        <f>CO42-DD42</f>
        <v>38.08</v>
      </c>
      <c r="DE43" s="101">
        <f>CO42-DE42</f>
        <v>38.090000000000003</v>
      </c>
      <c r="DF43" s="101">
        <f>CO42-DF42</f>
        <v>38.129999999999995</v>
      </c>
      <c r="DG43" s="101">
        <f>CO42-DG42</f>
        <v>38.18</v>
      </c>
      <c r="DH43" s="101">
        <f>CO42-DH42</f>
        <v>38.17</v>
      </c>
      <c r="DI43" s="101">
        <f>CO42-DI42</f>
        <v>38.15</v>
      </c>
      <c r="DJ43" s="101">
        <f>CO42-DJ42</f>
        <v>38.19</v>
      </c>
      <c r="DK43" s="101">
        <f>CO42-DK42</f>
        <v>38.209999999999994</v>
      </c>
      <c r="DL43" s="21">
        <f>AVERAGE(DB43:DK43)</f>
        <v>38.122999999999998</v>
      </c>
      <c r="DM43" s="111"/>
      <c r="DN43" s="101">
        <f>DM42-DN42</f>
        <v>38.15</v>
      </c>
      <c r="DO43" s="101">
        <f>DM42-DO42</f>
        <v>38.14</v>
      </c>
      <c r="DP43" s="129">
        <f>DM42-DP42</f>
        <v>38.15</v>
      </c>
      <c r="DQ43" s="101">
        <f>DM42-DQ42</f>
        <v>38.18</v>
      </c>
      <c r="DR43" s="101">
        <f>DM42-DR42</f>
        <v>38.17</v>
      </c>
      <c r="DS43" s="101"/>
      <c r="DT43" s="101">
        <f>DM42-DT42</f>
        <v>38.209999999999994</v>
      </c>
      <c r="DU43" s="101">
        <f>DM42-DU42</f>
        <v>38.239999999999995</v>
      </c>
      <c r="DV43" s="101">
        <f>DM42-DV42</f>
        <v>38.229999999999997</v>
      </c>
      <c r="DW43" s="101"/>
      <c r="DX43" s="21">
        <f>AVERAGE(DN43:DW43)</f>
        <v>38.183750000000003</v>
      </c>
      <c r="DY43" s="101">
        <f>DM42-DY42</f>
        <v>38.229999999999997</v>
      </c>
      <c r="DZ43" s="101"/>
      <c r="EA43" s="129">
        <f>DM42-EA42</f>
        <v>38.239999999999995</v>
      </c>
      <c r="EB43" s="101"/>
      <c r="EC43" s="101">
        <f>DM42-EC42</f>
        <v>38.22</v>
      </c>
      <c r="ED43" s="101">
        <f>DM42-ED42</f>
        <v>38.22</v>
      </c>
      <c r="EE43" s="101">
        <f>DM42-EE42</f>
        <v>38.18</v>
      </c>
      <c r="EF43" s="101">
        <f>EJ42-EF42</f>
        <v>38.15</v>
      </c>
      <c r="EG43" s="101">
        <f>EJ42-EG42</f>
        <v>38.159999999999997</v>
      </c>
      <c r="EH43" s="101">
        <f>EJ42-EH42</f>
        <v>38.17</v>
      </c>
      <c r="EI43" s="21">
        <f>AVERAGE(EC43:EH43,EA43,DY43)</f>
        <v>38.196250000000006</v>
      </c>
      <c r="EJ43" s="111"/>
      <c r="EK43" s="101">
        <f>EJ42-EK42</f>
        <v>38.17</v>
      </c>
      <c r="EL43" s="101"/>
      <c r="EM43" s="129">
        <f>EJ42-EM42</f>
        <v>38.159999999999997</v>
      </c>
      <c r="EN43" s="101"/>
      <c r="EO43" s="101">
        <f>EJ42-EO42</f>
        <v>38.129999999999995</v>
      </c>
      <c r="EP43" s="101"/>
      <c r="EQ43" s="101">
        <f>EJ42-EQ42</f>
        <v>38.11</v>
      </c>
      <c r="ER43" s="101"/>
      <c r="ES43" s="101">
        <f>EJ42-ES42</f>
        <v>38.090000000000003</v>
      </c>
      <c r="ET43" s="101"/>
      <c r="EU43" s="21">
        <f>AVERAGE(ES43:ET43,EQ43,EO43,EM43,EK43)</f>
        <v>38.132000000000005</v>
      </c>
      <c r="EV43" s="101">
        <f>EJ42-EV42</f>
        <v>38.08</v>
      </c>
      <c r="EW43" s="101"/>
      <c r="EX43" s="129">
        <f>EJ42-EX42</f>
        <v>38.099999999999994</v>
      </c>
      <c r="EY43" s="101"/>
      <c r="EZ43" s="101">
        <f>EJ42-EZ42</f>
        <v>38.08</v>
      </c>
      <c r="FA43" s="101"/>
      <c r="FB43" s="101">
        <f>EJ42-FB42</f>
        <v>38.099999999999994</v>
      </c>
      <c r="FC43" s="101"/>
      <c r="FD43" s="101">
        <f>EJ42-FD42</f>
        <v>38.069999999999993</v>
      </c>
      <c r="FE43" s="101"/>
      <c r="FF43" s="21">
        <f>AVERAGE(FD43:FE43,EV43,EX43,EZ43,FB43,FD43)</f>
        <v>38.083333333333329</v>
      </c>
      <c r="FG43" s="111"/>
      <c r="FH43" s="101">
        <f>FG42-FH42</f>
        <v>37.97</v>
      </c>
      <c r="FI43" s="101">
        <f>FG42-FI42</f>
        <v>37.979999999999997</v>
      </c>
      <c r="FJ43" s="129">
        <f>FG42-FJ42</f>
        <v>37.979999999999997</v>
      </c>
      <c r="FK43" s="101"/>
      <c r="FL43" s="101">
        <f>FG42-FL42</f>
        <v>37.950000000000003</v>
      </c>
      <c r="FM43" s="101">
        <f>FG42-FM42</f>
        <v>37.950000000000003</v>
      </c>
      <c r="FN43" s="101">
        <f>FG42-FN42</f>
        <v>37.94</v>
      </c>
      <c r="FO43" s="101">
        <f>FG42-FO42</f>
        <v>37.92</v>
      </c>
      <c r="FP43" s="101">
        <f>FG42-FP42</f>
        <v>37.89</v>
      </c>
      <c r="FQ43" s="101">
        <f>FG42-FQ42</f>
        <v>37.89</v>
      </c>
      <c r="FR43" s="21">
        <f>AVERAGE(FP43:FQ43,FH43,FJ43,FL43,FN43,FP43)</f>
        <v>37.93</v>
      </c>
      <c r="FS43" s="111"/>
      <c r="FT43" s="133">
        <f>FS42-FT42</f>
        <v>37.9</v>
      </c>
      <c r="FU43" s="133"/>
      <c r="FV43" s="133">
        <f>FS42-FV42</f>
        <v>37.9</v>
      </c>
      <c r="FW43" s="133"/>
      <c r="FX43" s="133">
        <f>FS42-FX42</f>
        <v>37.9</v>
      </c>
      <c r="FY43" s="133"/>
      <c r="FZ43" s="133">
        <f>FS42-FZ42</f>
        <v>37.9</v>
      </c>
      <c r="GA43" s="133"/>
      <c r="GB43" s="133">
        <f>FS42-GB42</f>
        <v>37.9</v>
      </c>
      <c r="GC43" s="133"/>
      <c r="GD43" s="21">
        <f>AVERAGE(GB43:GC43,FT43,FV43,FX43,FZ43,GB43)</f>
        <v>37.9</v>
      </c>
      <c r="GE43" s="111"/>
      <c r="GF43" s="133">
        <f>GE42-GF42</f>
        <v>37.89</v>
      </c>
      <c r="GG43" s="133"/>
      <c r="GH43" s="133">
        <f>GE42-GH42</f>
        <v>37.89</v>
      </c>
      <c r="GI43" s="133"/>
      <c r="GJ43" s="133">
        <f>GE42-GJ42</f>
        <v>37.92</v>
      </c>
      <c r="GK43" s="133"/>
      <c r="GL43" s="133">
        <f>GE42-GL42</f>
        <v>37.959999999999994</v>
      </c>
      <c r="GM43" s="133"/>
      <c r="GN43" s="133">
        <f>GE42-GN42</f>
        <v>37.950000000000003</v>
      </c>
      <c r="GO43" s="133"/>
      <c r="GP43" s="21">
        <f>AVERAGE(GN43:GO43,GF43,GH43,GJ43,GL43,GN43)</f>
        <v>37.926666666666669</v>
      </c>
      <c r="GQ43" s="111"/>
      <c r="GR43" s="133">
        <f>GQ42-GR42</f>
        <v>37.879999999999995</v>
      </c>
      <c r="GS43" s="133"/>
      <c r="GT43" s="133">
        <f>GQ42-GT42</f>
        <v>37.86</v>
      </c>
      <c r="GU43" s="133"/>
      <c r="GV43" s="133">
        <f>GQ42-GV42</f>
        <v>37.86</v>
      </c>
      <c r="GW43" s="133"/>
      <c r="GX43" s="133">
        <f>GQ42-GX42</f>
        <v>37.869999999999997</v>
      </c>
      <c r="GY43" s="133"/>
      <c r="GZ43" s="133">
        <f>GQ42-GZ42</f>
        <v>37.869999999999997</v>
      </c>
      <c r="HA43" s="133"/>
      <c r="HB43" s="21">
        <f>AVERAGE(GZ43:HA43,GR43,GT43,GV43,GX43,GZ43)</f>
        <v>37.868333333333332</v>
      </c>
      <c r="HC43" s="111"/>
      <c r="HD43" s="133">
        <f>HC42-HD42</f>
        <v>37.879999999999995</v>
      </c>
      <c r="HE43" s="133"/>
      <c r="HF43" s="133">
        <f>HC42-HF42</f>
        <v>37.879999999999995</v>
      </c>
      <c r="HG43" s="133"/>
      <c r="HH43" s="133">
        <f>HC42-HH42</f>
        <v>37.869999999999997</v>
      </c>
      <c r="HI43" s="133"/>
      <c r="HJ43" s="133"/>
      <c r="HK43" s="133"/>
      <c r="HL43" s="133"/>
      <c r="HM43" s="133"/>
      <c r="HN43" s="21">
        <f>AVERAGE(HL43:HM43,HD43,HF43,HH43,HJ43,HL43)</f>
        <v>37.876666666666665</v>
      </c>
    </row>
    <row r="44" spans="1:222" ht="15" thickBot="1" x14ac:dyDescent="0.4">
      <c r="A44" s="142"/>
      <c r="B44" s="45" t="s">
        <v>52</v>
      </c>
      <c r="C44" s="74" t="s">
        <v>42</v>
      </c>
      <c r="D44" s="155"/>
      <c r="E44" s="81"/>
      <c r="F44" s="56"/>
      <c r="G44" s="56"/>
      <c r="H44" s="56"/>
      <c r="I44" s="63"/>
      <c r="J44" s="53"/>
      <c r="K44" s="54"/>
      <c r="L44" s="51"/>
      <c r="M44" s="55">
        <v>24.25</v>
      </c>
      <c r="N44" s="55">
        <v>24.25</v>
      </c>
      <c r="O44" s="55">
        <v>24.23</v>
      </c>
      <c r="P44" s="56"/>
      <c r="Q44" s="57">
        <v>24.24</v>
      </c>
      <c r="R44" s="55">
        <v>24.23</v>
      </c>
      <c r="S44" s="55">
        <v>24.24</v>
      </c>
      <c r="T44" s="55">
        <v>24.24</v>
      </c>
      <c r="U44" s="55">
        <v>24.24</v>
      </c>
      <c r="V44" s="56"/>
      <c r="W44" s="57">
        <v>24.23</v>
      </c>
      <c r="X44" s="55">
        <v>24.24</v>
      </c>
      <c r="Y44" s="55">
        <v>24.24</v>
      </c>
      <c r="Z44" s="55">
        <v>24.24</v>
      </c>
      <c r="AA44" s="55">
        <v>24.24</v>
      </c>
      <c r="AB44" s="56"/>
      <c r="AC44" s="55">
        <v>24.24</v>
      </c>
      <c r="AD44" s="55">
        <v>24.25</v>
      </c>
      <c r="AE44" s="55">
        <v>24.24</v>
      </c>
      <c r="AF44" s="55">
        <v>24.25</v>
      </c>
      <c r="AG44" s="55" t="s">
        <v>23</v>
      </c>
      <c r="AH44" s="55">
        <v>24.24</v>
      </c>
      <c r="AI44" s="55" t="s">
        <v>23</v>
      </c>
      <c r="AJ44" s="56"/>
      <c r="AK44" s="55">
        <v>24.25</v>
      </c>
      <c r="AL44" s="55" t="s">
        <v>23</v>
      </c>
      <c r="AM44" s="55">
        <v>24.5</v>
      </c>
      <c r="AN44" s="55" t="s">
        <v>23</v>
      </c>
      <c r="AO44" s="55">
        <v>24.25</v>
      </c>
      <c r="AP44" s="55" t="s">
        <v>23</v>
      </c>
      <c r="AQ44" s="55">
        <v>24.25</v>
      </c>
      <c r="AR44" s="55" t="s">
        <v>23</v>
      </c>
      <c r="AS44" s="55">
        <v>24.24</v>
      </c>
      <c r="AT44" s="55" t="s">
        <v>23</v>
      </c>
      <c r="AU44" s="56"/>
      <c r="AV44" s="55"/>
      <c r="AW44" s="92"/>
      <c r="AX44" s="97"/>
      <c r="AY44" s="107"/>
      <c r="AZ44" s="102">
        <v>24.2</v>
      </c>
      <c r="BA44" s="55">
        <v>24.05</v>
      </c>
      <c r="BB44" s="55">
        <v>24.06</v>
      </c>
      <c r="BC44" s="55">
        <v>24.05</v>
      </c>
      <c r="BD44" s="55">
        <v>24.26</v>
      </c>
      <c r="BE44" s="55" t="s">
        <v>23</v>
      </c>
      <c r="BF44" s="56"/>
      <c r="BG44" s="55">
        <v>24.26</v>
      </c>
      <c r="BH44" s="92" t="s">
        <v>23</v>
      </c>
      <c r="BI44" s="97">
        <v>24.26</v>
      </c>
      <c r="BJ44" s="107" t="s">
        <v>23</v>
      </c>
      <c r="BK44" s="102">
        <v>24.26</v>
      </c>
      <c r="BL44" s="55" t="s">
        <v>23</v>
      </c>
      <c r="BM44" s="112"/>
      <c r="BN44" s="55">
        <v>24.25</v>
      </c>
      <c r="BO44" s="55" t="s">
        <v>23</v>
      </c>
      <c r="BP44" s="55">
        <v>24.25</v>
      </c>
      <c r="BQ44" s="55" t="s">
        <v>23</v>
      </c>
      <c r="BR44" s="56"/>
      <c r="BS44" s="55">
        <v>24.26</v>
      </c>
      <c r="BT44" s="55" t="s">
        <v>23</v>
      </c>
      <c r="BU44" s="55">
        <v>24.25</v>
      </c>
      <c r="BV44" s="55" t="s">
        <v>23</v>
      </c>
      <c r="BW44" s="55">
        <v>24.26</v>
      </c>
      <c r="BX44" s="55" t="s">
        <v>23</v>
      </c>
      <c r="BY44" s="112"/>
      <c r="BZ44" s="55">
        <v>24.25</v>
      </c>
      <c r="CA44" s="55" t="s">
        <v>23</v>
      </c>
      <c r="CB44" s="55">
        <v>24.26</v>
      </c>
      <c r="CC44" s="55" t="s">
        <v>23</v>
      </c>
      <c r="CD44" s="56"/>
      <c r="CE44" s="55">
        <v>24.25</v>
      </c>
      <c r="CF44" s="55" t="s">
        <v>23</v>
      </c>
      <c r="CG44" s="55">
        <v>24.26</v>
      </c>
      <c r="CH44" s="55" t="s">
        <v>23</v>
      </c>
      <c r="CI44" s="55">
        <v>24.25</v>
      </c>
      <c r="CJ44" s="55" t="s">
        <v>23</v>
      </c>
      <c r="CK44" s="55">
        <v>24.25</v>
      </c>
      <c r="CL44" s="55" t="s">
        <v>23</v>
      </c>
      <c r="CM44" s="55">
        <v>24.26</v>
      </c>
      <c r="CN44" s="55" t="s">
        <v>23</v>
      </c>
      <c r="CO44" s="112"/>
      <c r="CP44" s="56"/>
      <c r="CQ44" s="55">
        <v>24.25</v>
      </c>
      <c r="CR44" s="55" t="s">
        <v>23</v>
      </c>
      <c r="CS44" s="55">
        <v>24.25</v>
      </c>
      <c r="CT44" s="55" t="s">
        <v>23</v>
      </c>
      <c r="CU44" s="55">
        <v>24.26</v>
      </c>
      <c r="CV44" s="55" t="s">
        <v>23</v>
      </c>
      <c r="CW44" s="55">
        <v>24.26</v>
      </c>
      <c r="CX44" s="55" t="s">
        <v>23</v>
      </c>
      <c r="CY44" s="55">
        <v>24.27</v>
      </c>
      <c r="CZ44" s="55" t="s">
        <v>23</v>
      </c>
      <c r="DA44" s="56"/>
      <c r="DB44" s="55">
        <v>24.26</v>
      </c>
      <c r="DC44" s="55" t="s">
        <v>23</v>
      </c>
      <c r="DD44" s="55">
        <v>24.26</v>
      </c>
      <c r="DE44" s="55" t="s">
        <v>23</v>
      </c>
      <c r="DF44" s="55">
        <v>24.25</v>
      </c>
      <c r="DG44" s="55" t="s">
        <v>23</v>
      </c>
      <c r="DH44" s="55">
        <v>24.25</v>
      </c>
      <c r="DI44" s="55" t="s">
        <v>23</v>
      </c>
      <c r="DJ44" s="55">
        <v>24.27</v>
      </c>
      <c r="DK44" s="55" t="s">
        <v>23</v>
      </c>
      <c r="DL44" s="56"/>
      <c r="DM44" s="112"/>
      <c r="DN44" s="55">
        <v>24.26</v>
      </c>
      <c r="DO44" s="55" t="s">
        <v>23</v>
      </c>
      <c r="DP44" s="55">
        <v>24.27</v>
      </c>
      <c r="DQ44" s="55" t="s">
        <v>23</v>
      </c>
      <c r="DR44" s="55">
        <v>24.27</v>
      </c>
      <c r="DS44" s="55" t="s">
        <v>23</v>
      </c>
      <c r="DT44" s="55">
        <v>24.26</v>
      </c>
      <c r="DU44" s="55" t="s">
        <v>23</v>
      </c>
      <c r="DV44" s="55">
        <v>24.26</v>
      </c>
      <c r="DW44" s="55" t="s">
        <v>23</v>
      </c>
      <c r="DX44" s="56"/>
      <c r="DY44" s="55">
        <v>24.25</v>
      </c>
      <c r="DZ44" s="55" t="s">
        <v>23</v>
      </c>
      <c r="EA44" s="55">
        <v>24.26</v>
      </c>
      <c r="EB44" s="55" t="s">
        <v>23</v>
      </c>
      <c r="EC44" s="55" t="s">
        <v>23</v>
      </c>
      <c r="ED44" s="55" t="s">
        <v>23</v>
      </c>
      <c r="EE44" s="55" t="s">
        <v>23</v>
      </c>
      <c r="EF44" s="55" t="s">
        <v>23</v>
      </c>
      <c r="EG44" s="55" t="s">
        <v>23</v>
      </c>
      <c r="EH44" s="55" t="s">
        <v>23</v>
      </c>
      <c r="EI44" s="56"/>
      <c r="EJ44" s="112"/>
      <c r="EK44" s="55">
        <v>24.26</v>
      </c>
      <c r="EL44" s="55"/>
      <c r="EM44" s="55"/>
      <c r="EN44" s="55"/>
      <c r="EO44" s="55"/>
      <c r="EP44" s="55"/>
      <c r="EQ44" s="55"/>
      <c r="ER44" s="55"/>
      <c r="ES44" s="55"/>
      <c r="ET44" s="55"/>
      <c r="EU44" s="56"/>
      <c r="EV44" s="55">
        <v>24.26</v>
      </c>
      <c r="EW44" s="55"/>
      <c r="EX44" s="55"/>
      <c r="EY44" s="55"/>
      <c r="EZ44" s="55"/>
      <c r="FA44" s="55"/>
      <c r="FB44" s="55"/>
      <c r="FC44" s="55"/>
      <c r="FD44" s="55"/>
      <c r="FE44" s="55"/>
      <c r="FF44" s="56"/>
      <c r="FG44" s="112"/>
      <c r="FH44" s="55">
        <v>24.27</v>
      </c>
      <c r="FI44" s="55"/>
      <c r="FJ44" s="55"/>
      <c r="FK44" s="55"/>
      <c r="FL44" s="55"/>
      <c r="FM44" s="55"/>
      <c r="FN44" s="55"/>
      <c r="FO44" s="55"/>
      <c r="FP44" s="55"/>
      <c r="FQ44" s="55"/>
      <c r="FR44" s="56"/>
      <c r="FS44" s="112"/>
      <c r="FT44" s="134">
        <v>24.26</v>
      </c>
      <c r="FU44" s="134"/>
      <c r="FV44" s="134"/>
      <c r="FW44" s="134"/>
      <c r="FX44" s="134"/>
      <c r="FY44" s="134"/>
      <c r="FZ44" s="134"/>
      <c r="GA44" s="134"/>
      <c r="GB44" s="134"/>
      <c r="GC44" s="134"/>
      <c r="GD44" s="56"/>
      <c r="GE44" s="112"/>
      <c r="GF44" s="134">
        <v>24.27</v>
      </c>
      <c r="GG44" s="134"/>
      <c r="GH44" s="134"/>
      <c r="GI44" s="134"/>
      <c r="GJ44" s="134"/>
      <c r="GK44" s="134"/>
      <c r="GL44" s="134"/>
      <c r="GM44" s="134"/>
      <c r="GN44" s="134"/>
      <c r="GO44" s="134"/>
      <c r="GP44" s="56"/>
      <c r="GQ44" s="112"/>
      <c r="GR44" s="134">
        <v>24.27</v>
      </c>
      <c r="GS44" s="134"/>
      <c r="GT44" s="134"/>
      <c r="GU44" s="134"/>
      <c r="GV44" s="134"/>
      <c r="GW44" s="134"/>
      <c r="GX44" s="134"/>
      <c r="GY44" s="134"/>
      <c r="GZ44" s="134"/>
      <c r="HA44" s="134"/>
      <c r="HB44" s="56"/>
      <c r="HC44" s="112"/>
      <c r="HD44" s="134">
        <v>24.27</v>
      </c>
      <c r="HE44" s="134"/>
      <c r="HF44" s="134"/>
      <c r="HG44" s="134"/>
      <c r="HH44" s="134"/>
      <c r="HI44" s="134"/>
      <c r="HJ44" s="134"/>
      <c r="HK44" s="134"/>
      <c r="HL44" s="134"/>
      <c r="HM44" s="134"/>
      <c r="HN44" s="56"/>
    </row>
    <row r="45" spans="1:222" x14ac:dyDescent="0.35">
      <c r="A45" s="141" t="s">
        <v>21</v>
      </c>
      <c r="B45" s="121">
        <v>58.67</v>
      </c>
      <c r="C45" s="2" t="s">
        <v>53</v>
      </c>
      <c r="D45" s="153">
        <v>37.9</v>
      </c>
      <c r="E45" s="49">
        <v>21.145</v>
      </c>
      <c r="F45" s="46"/>
      <c r="G45" s="46">
        <v>21.1</v>
      </c>
      <c r="H45" s="46">
        <v>21.1</v>
      </c>
      <c r="I45" s="47">
        <v>21.11</v>
      </c>
      <c r="J45" s="48"/>
      <c r="K45" s="59" t="s">
        <v>51</v>
      </c>
      <c r="L45" s="60">
        <v>17.670000000000002</v>
      </c>
      <c r="M45" s="46">
        <v>21</v>
      </c>
      <c r="N45" s="60">
        <v>16.2</v>
      </c>
      <c r="O45" s="46">
        <v>20.71</v>
      </c>
      <c r="P45" s="50"/>
      <c r="Q45" s="61">
        <v>21.03</v>
      </c>
      <c r="R45" s="62">
        <v>21</v>
      </c>
      <c r="S45" s="62">
        <v>21.02</v>
      </c>
      <c r="T45" s="62">
        <v>21.08</v>
      </c>
      <c r="U45" s="62">
        <v>21.1</v>
      </c>
      <c r="V45" s="50"/>
      <c r="W45" s="61">
        <v>21.1</v>
      </c>
      <c r="X45" s="62">
        <v>21.09</v>
      </c>
      <c r="Y45" s="62">
        <v>21.1</v>
      </c>
      <c r="Z45" s="62">
        <v>21.1</v>
      </c>
      <c r="AA45" s="62">
        <v>21.08</v>
      </c>
      <c r="AB45" s="50"/>
      <c r="AC45" s="62">
        <v>21.12</v>
      </c>
      <c r="AD45" s="62">
        <v>21.09</v>
      </c>
      <c r="AE45" s="62">
        <v>21.16</v>
      </c>
      <c r="AF45" s="62">
        <v>21.12</v>
      </c>
      <c r="AG45" s="62">
        <v>21.11</v>
      </c>
      <c r="AH45" s="62">
        <v>21.15</v>
      </c>
      <c r="AI45" s="62">
        <v>21.14</v>
      </c>
      <c r="AJ45" s="50"/>
      <c r="AK45" s="62">
        <v>21.08</v>
      </c>
      <c r="AL45" s="62">
        <v>21.06</v>
      </c>
      <c r="AM45" s="62">
        <v>21.12</v>
      </c>
      <c r="AN45" s="62">
        <v>21.07</v>
      </c>
      <c r="AO45" s="62">
        <v>21.01</v>
      </c>
      <c r="AP45" s="62">
        <v>21</v>
      </c>
      <c r="AQ45" s="62">
        <v>21</v>
      </c>
      <c r="AR45" s="62">
        <v>20.99</v>
      </c>
      <c r="AS45" s="62">
        <v>21.06</v>
      </c>
      <c r="AT45" s="62" t="s">
        <v>23</v>
      </c>
      <c r="AU45" s="50"/>
      <c r="AV45" s="7" t="s">
        <v>23</v>
      </c>
      <c r="AW45" s="90" t="s">
        <v>23</v>
      </c>
      <c r="AX45" s="7" t="s">
        <v>23</v>
      </c>
      <c r="AY45" s="90" t="s">
        <v>23</v>
      </c>
      <c r="AZ45" s="104">
        <v>20.934999999999999</v>
      </c>
      <c r="BA45" s="62">
        <v>20.89</v>
      </c>
      <c r="BB45" s="62">
        <v>20.85</v>
      </c>
      <c r="BC45" s="62">
        <v>20.92</v>
      </c>
      <c r="BD45" s="62">
        <v>20.77</v>
      </c>
      <c r="BE45" s="62">
        <v>20.85</v>
      </c>
      <c r="BF45" s="50"/>
      <c r="BG45" s="7">
        <v>20.81</v>
      </c>
      <c r="BH45" s="90">
        <v>20.79</v>
      </c>
      <c r="BI45" s="7">
        <v>20.835000000000001</v>
      </c>
      <c r="BJ45" s="90">
        <v>20.785</v>
      </c>
      <c r="BK45" s="104">
        <v>20.844999999999999</v>
      </c>
      <c r="BL45" s="62">
        <v>20.85</v>
      </c>
      <c r="BM45" s="113">
        <v>58.67</v>
      </c>
      <c r="BN45" s="62">
        <v>20.8</v>
      </c>
      <c r="BO45" s="62">
        <v>20.77</v>
      </c>
      <c r="BP45" s="62">
        <v>20.69</v>
      </c>
      <c r="BQ45" s="62">
        <v>20.72</v>
      </c>
      <c r="BR45" s="50"/>
      <c r="BS45" s="62">
        <v>20.77</v>
      </c>
      <c r="BT45" s="62">
        <v>20.75</v>
      </c>
      <c r="BU45" s="62">
        <v>20.74</v>
      </c>
      <c r="BV45" s="62">
        <v>20.65</v>
      </c>
      <c r="BW45" s="62">
        <v>20.67</v>
      </c>
      <c r="BX45" s="62">
        <v>20.66</v>
      </c>
      <c r="BY45" s="113">
        <v>59.09</v>
      </c>
      <c r="BZ45" s="62">
        <v>21.14</v>
      </c>
      <c r="CA45" s="62">
        <v>21.06</v>
      </c>
      <c r="CB45" s="62">
        <v>21.07</v>
      </c>
      <c r="CC45" s="62">
        <v>21.07</v>
      </c>
      <c r="CD45" s="50"/>
      <c r="CE45" s="62">
        <v>21.29</v>
      </c>
      <c r="CF45" s="62">
        <v>21.28</v>
      </c>
      <c r="CG45" s="62">
        <v>21.29</v>
      </c>
      <c r="CH45" s="62">
        <v>21.26</v>
      </c>
      <c r="CI45" s="62">
        <v>21.27</v>
      </c>
      <c r="CJ45" s="62">
        <v>21.22</v>
      </c>
      <c r="CK45" s="62">
        <v>21.26</v>
      </c>
      <c r="CL45" s="62">
        <v>21.23</v>
      </c>
      <c r="CM45" s="62">
        <v>21.24</v>
      </c>
      <c r="CN45" s="62">
        <v>21.23</v>
      </c>
      <c r="CO45" s="113">
        <v>59.09</v>
      </c>
      <c r="CP45" s="50"/>
      <c r="CQ45" s="62">
        <v>21.26</v>
      </c>
      <c r="CR45" s="62">
        <v>21.14</v>
      </c>
      <c r="CS45" s="62">
        <v>21.15</v>
      </c>
      <c r="CT45" s="62">
        <v>21.23</v>
      </c>
      <c r="CU45" s="62">
        <v>21.23</v>
      </c>
      <c r="CV45" s="62">
        <v>21.21</v>
      </c>
      <c r="CW45" s="62">
        <v>21.2</v>
      </c>
      <c r="CX45" s="62">
        <v>21.15</v>
      </c>
      <c r="CY45" s="62">
        <v>21.18</v>
      </c>
      <c r="CZ45" s="62">
        <v>21.19</v>
      </c>
      <c r="DA45" s="50"/>
      <c r="DB45" s="62">
        <v>21.12</v>
      </c>
      <c r="DC45" s="62">
        <v>21.08</v>
      </c>
      <c r="DD45" s="62">
        <v>21</v>
      </c>
      <c r="DE45" s="62">
        <v>21.02</v>
      </c>
      <c r="DF45" s="62">
        <v>20.94</v>
      </c>
      <c r="DG45" s="62">
        <v>20.82</v>
      </c>
      <c r="DH45" s="62">
        <v>20.93</v>
      </c>
      <c r="DI45" s="62">
        <v>20.91</v>
      </c>
      <c r="DJ45" s="62">
        <v>20.94</v>
      </c>
      <c r="DK45" s="62">
        <v>20.92</v>
      </c>
      <c r="DL45" s="50"/>
      <c r="DM45" s="113">
        <v>59.09</v>
      </c>
      <c r="DN45" s="62">
        <v>20.96</v>
      </c>
      <c r="DO45" s="62">
        <v>20.984999999999999</v>
      </c>
      <c r="DP45" s="62">
        <v>20.965</v>
      </c>
      <c r="DQ45" s="62">
        <v>20.95</v>
      </c>
      <c r="DR45" s="62">
        <v>20.94</v>
      </c>
      <c r="DS45" s="62"/>
      <c r="DT45" s="62">
        <v>20.9</v>
      </c>
      <c r="DU45" s="62">
        <v>20.88</v>
      </c>
      <c r="DV45" s="62">
        <v>20.87</v>
      </c>
      <c r="DW45" s="62"/>
      <c r="DX45" s="50"/>
      <c r="DY45" s="62">
        <v>20.88</v>
      </c>
      <c r="DZ45" s="62"/>
      <c r="EA45" s="62">
        <v>20.91</v>
      </c>
      <c r="EB45" s="62"/>
      <c r="EC45" s="62">
        <v>20.86</v>
      </c>
      <c r="ED45" s="62">
        <v>20.86</v>
      </c>
      <c r="EE45" s="62">
        <v>20.925000000000001</v>
      </c>
      <c r="EF45" s="62">
        <v>20.95</v>
      </c>
      <c r="EG45" s="62">
        <v>20.94</v>
      </c>
      <c r="EH45" s="62">
        <v>20.96</v>
      </c>
      <c r="EI45" s="50"/>
      <c r="EJ45" s="113">
        <v>59.09</v>
      </c>
      <c r="EK45" s="62">
        <v>20.94</v>
      </c>
      <c r="EL45" s="62"/>
      <c r="EM45" s="62">
        <v>20.95</v>
      </c>
      <c r="EN45" s="62"/>
      <c r="EO45" s="62">
        <v>20.99</v>
      </c>
      <c r="EP45" s="62"/>
      <c r="EQ45" s="62">
        <v>21.01</v>
      </c>
      <c r="ER45" s="62"/>
      <c r="ES45" s="62">
        <v>21.03</v>
      </c>
      <c r="ET45" s="62"/>
      <c r="EU45" s="50"/>
      <c r="EV45" s="62">
        <v>21</v>
      </c>
      <c r="EW45" s="62"/>
      <c r="EX45" s="62">
        <v>20.98</v>
      </c>
      <c r="EY45" s="62"/>
      <c r="EZ45" s="62">
        <v>21</v>
      </c>
      <c r="FA45" s="62"/>
      <c r="FB45" s="62">
        <v>20.98</v>
      </c>
      <c r="FC45" s="62"/>
      <c r="FD45" s="62">
        <v>21</v>
      </c>
      <c r="FE45" s="62"/>
      <c r="FF45" s="50"/>
      <c r="FG45" s="113">
        <v>59.09</v>
      </c>
      <c r="FH45" s="62">
        <v>21.08</v>
      </c>
      <c r="FI45" s="62">
        <v>21.1</v>
      </c>
      <c r="FJ45" s="62">
        <v>21.09</v>
      </c>
      <c r="FK45" s="62"/>
      <c r="FL45" s="62">
        <v>21.12</v>
      </c>
      <c r="FM45" s="62">
        <v>21.11</v>
      </c>
      <c r="FN45" s="62">
        <v>21.13</v>
      </c>
      <c r="FO45" s="62">
        <v>21.14</v>
      </c>
      <c r="FP45" s="62">
        <v>21.18</v>
      </c>
      <c r="FQ45" s="62">
        <v>21.17</v>
      </c>
      <c r="FR45" s="50"/>
      <c r="FS45" s="113">
        <v>59.09</v>
      </c>
      <c r="FT45" s="136">
        <v>21.18</v>
      </c>
      <c r="FU45" s="136"/>
      <c r="FV45" s="136">
        <v>21.18</v>
      </c>
      <c r="FW45" s="136"/>
      <c r="FX45" s="136">
        <v>21.18</v>
      </c>
      <c r="FY45" s="136"/>
      <c r="FZ45" s="136">
        <v>21.18</v>
      </c>
      <c r="GA45" s="136"/>
      <c r="GB45" s="136">
        <v>21.2</v>
      </c>
      <c r="GC45" s="136"/>
      <c r="GD45" s="50"/>
      <c r="GE45" s="113">
        <v>59.09</v>
      </c>
      <c r="GF45" s="136">
        <v>21.109000000000002</v>
      </c>
      <c r="GG45" s="136"/>
      <c r="GH45" s="136">
        <v>21.18</v>
      </c>
      <c r="GI45" s="136"/>
      <c r="GJ45" s="136">
        <v>21.13</v>
      </c>
      <c r="GK45" s="136"/>
      <c r="GL45" s="136">
        <v>21.11</v>
      </c>
      <c r="GM45" s="136"/>
      <c r="GN45" s="136">
        <v>21.13</v>
      </c>
      <c r="GO45" s="136"/>
      <c r="GP45" s="50"/>
      <c r="GQ45" s="113">
        <v>59.09</v>
      </c>
      <c r="GR45" s="136">
        <v>21.2</v>
      </c>
      <c r="GS45" s="136"/>
      <c r="GT45" s="136">
        <v>21.22</v>
      </c>
      <c r="GU45" s="136"/>
      <c r="GV45" s="136">
        <v>21.22</v>
      </c>
      <c r="GW45" s="136"/>
      <c r="GX45" s="136">
        <v>21.22</v>
      </c>
      <c r="GY45" s="136"/>
      <c r="GZ45" s="136">
        <v>21.22</v>
      </c>
      <c r="HA45" s="136"/>
      <c r="HB45" s="50"/>
      <c r="HC45" s="113">
        <v>59.09</v>
      </c>
      <c r="HD45" s="136">
        <v>21.21</v>
      </c>
      <c r="HE45" s="136"/>
      <c r="HF45" s="136">
        <v>21.19</v>
      </c>
      <c r="HG45" s="136"/>
      <c r="HH45" s="136">
        <v>21.2</v>
      </c>
      <c r="HI45" s="136"/>
      <c r="HJ45" s="136"/>
      <c r="HK45" s="136"/>
      <c r="HL45" s="136"/>
      <c r="HM45" s="136"/>
      <c r="HN45" s="50"/>
    </row>
    <row r="46" spans="1:222" x14ac:dyDescent="0.35">
      <c r="A46" s="157"/>
      <c r="B46" s="20" t="s">
        <v>38</v>
      </c>
      <c r="C46" s="73" t="s">
        <v>54</v>
      </c>
      <c r="D46" s="154"/>
      <c r="E46" s="41">
        <v>37.524999999999999</v>
      </c>
      <c r="F46" s="42"/>
      <c r="G46" s="42">
        <v>37.57</v>
      </c>
      <c r="H46" s="42">
        <v>37.57</v>
      </c>
      <c r="I46" s="43">
        <f>B45-I45</f>
        <v>37.56</v>
      </c>
      <c r="J46" s="21">
        <f>AVERAGE(E46:I46)</f>
        <v>37.556249999999999</v>
      </c>
      <c r="K46" s="41" t="s">
        <v>51</v>
      </c>
      <c r="L46" s="42">
        <f>B45-L45</f>
        <v>41</v>
      </c>
      <c r="M46" s="42">
        <f>B45-M45</f>
        <v>37.67</v>
      </c>
      <c r="N46" s="42">
        <f>B45-N45</f>
        <v>42.47</v>
      </c>
      <c r="O46" s="42">
        <f>B45-O45</f>
        <v>37.96</v>
      </c>
      <c r="P46" s="21">
        <f>AVERAGE(K46:O46)</f>
        <v>39.774999999999999</v>
      </c>
      <c r="Q46" s="41">
        <f>B45-Q45</f>
        <v>37.64</v>
      </c>
      <c r="R46" s="42">
        <f>B45-R45</f>
        <v>37.67</v>
      </c>
      <c r="S46" s="42">
        <f>B45-S45</f>
        <v>37.650000000000006</v>
      </c>
      <c r="T46" s="42">
        <f>B45-T45</f>
        <v>37.590000000000003</v>
      </c>
      <c r="U46" s="42">
        <f>B45-U45</f>
        <v>37.57</v>
      </c>
      <c r="V46" s="21">
        <f>AVERAGE(Q46:U46)</f>
        <v>37.624000000000002</v>
      </c>
      <c r="W46" s="41">
        <f>B45-W45</f>
        <v>37.57</v>
      </c>
      <c r="X46" s="42">
        <f>B45-X45</f>
        <v>37.58</v>
      </c>
      <c r="Y46" s="42">
        <f>B45-Y45</f>
        <v>37.57</v>
      </c>
      <c r="Z46" s="42">
        <f>B45-Z45</f>
        <v>37.57</v>
      </c>
      <c r="AA46" s="42">
        <f>B45-AA45</f>
        <v>37.590000000000003</v>
      </c>
      <c r="AB46" s="21">
        <f>AVERAGE(W46:AA46)</f>
        <v>37.576000000000001</v>
      </c>
      <c r="AC46" s="42">
        <f>B45-AC45</f>
        <v>37.549999999999997</v>
      </c>
      <c r="AD46" s="42">
        <f>B45-AD45</f>
        <v>37.58</v>
      </c>
      <c r="AE46" s="42">
        <f>B45-AE45</f>
        <v>37.510000000000005</v>
      </c>
      <c r="AF46" s="42">
        <f>B45-AF45</f>
        <v>37.549999999999997</v>
      </c>
      <c r="AG46" s="42">
        <f>B45-AG45</f>
        <v>37.56</v>
      </c>
      <c r="AH46" s="42">
        <f>B45-AH45</f>
        <v>37.520000000000003</v>
      </c>
      <c r="AI46" s="42">
        <f>B45-AI45</f>
        <v>37.53</v>
      </c>
      <c r="AJ46" s="21">
        <f>AVERAGE(AC46:AI46)</f>
        <v>37.542857142857144</v>
      </c>
      <c r="AK46" s="42">
        <f>B45-AK45</f>
        <v>37.590000000000003</v>
      </c>
      <c r="AL46" s="42">
        <f>B45-AL45</f>
        <v>37.61</v>
      </c>
      <c r="AM46" s="42">
        <f>B45-AM45</f>
        <v>37.549999999999997</v>
      </c>
      <c r="AN46" s="42">
        <f>B45-AN45</f>
        <v>37.6</v>
      </c>
      <c r="AO46" s="42">
        <f>B45-AO45</f>
        <v>37.659999999999997</v>
      </c>
      <c r="AP46" s="42">
        <f>B45-AP45</f>
        <v>37.67</v>
      </c>
      <c r="AQ46" s="42">
        <f>B45-AQ45</f>
        <v>37.67</v>
      </c>
      <c r="AR46" s="42">
        <f>B45-AR45</f>
        <v>37.680000000000007</v>
      </c>
      <c r="AS46" s="42">
        <f>B45-AS45</f>
        <v>37.61</v>
      </c>
      <c r="AT46" s="42" t="s">
        <v>23</v>
      </c>
      <c r="AU46" s="21">
        <f>AVERAGE(AK46:AT46)</f>
        <v>37.626666666666672</v>
      </c>
      <c r="AV46" s="42"/>
      <c r="AW46" s="91"/>
      <c r="AX46" s="95"/>
      <c r="AY46" s="106"/>
      <c r="AZ46" s="101">
        <f>B45-AZ45</f>
        <v>37.734999999999999</v>
      </c>
      <c r="BA46" s="101">
        <f>B45-BA45</f>
        <v>37.78</v>
      </c>
      <c r="BB46" s="101">
        <f>B45-BB45</f>
        <v>37.82</v>
      </c>
      <c r="BC46" s="101">
        <f>B45-BC45</f>
        <v>37.75</v>
      </c>
      <c r="BD46" s="101">
        <f>B45-BD45</f>
        <v>37.900000000000006</v>
      </c>
      <c r="BE46" s="101">
        <f>B45-BE45</f>
        <v>37.82</v>
      </c>
      <c r="BF46" s="21">
        <f>AVERAGE(AV46:BE46)</f>
        <v>37.800833333333337</v>
      </c>
      <c r="BG46" s="101">
        <f>B45-BG45</f>
        <v>37.86</v>
      </c>
      <c r="BH46" s="101">
        <f>B45-BH45</f>
        <v>37.880000000000003</v>
      </c>
      <c r="BI46" s="101">
        <f>B45-BI45</f>
        <v>37.835000000000001</v>
      </c>
      <c r="BJ46" s="101">
        <f>B45-BJ45</f>
        <v>37.885000000000005</v>
      </c>
      <c r="BK46" s="101">
        <f>B45-BK45</f>
        <v>37.825000000000003</v>
      </c>
      <c r="BL46" s="101">
        <f>B45-BL45</f>
        <v>37.82</v>
      </c>
      <c r="BM46" s="111"/>
      <c r="BN46" s="101">
        <f>B45-BN45</f>
        <v>37.870000000000005</v>
      </c>
      <c r="BO46" s="101">
        <f>B45-BO45</f>
        <v>37.900000000000006</v>
      </c>
      <c r="BP46" s="101">
        <f>B45-BP45</f>
        <v>37.980000000000004</v>
      </c>
      <c r="BQ46" s="101">
        <f>B45-BQ45</f>
        <v>37.950000000000003</v>
      </c>
      <c r="BR46" s="21">
        <f>AVERAGE(BG46:BQ46)</f>
        <v>37.880499999999998</v>
      </c>
      <c r="BS46" s="101">
        <f>B45-BS45</f>
        <v>37.900000000000006</v>
      </c>
      <c r="BT46" s="101">
        <f>B45-BT45</f>
        <v>37.92</v>
      </c>
      <c r="BU46" s="101">
        <f>B45-BU45</f>
        <v>37.930000000000007</v>
      </c>
      <c r="BV46" s="101">
        <f>B45-BV45</f>
        <v>38.020000000000003</v>
      </c>
      <c r="BW46" s="101">
        <f>B45-BW45</f>
        <v>38</v>
      </c>
      <c r="BX46" s="101">
        <f>BM45-BX45</f>
        <v>38.010000000000005</v>
      </c>
      <c r="BY46" s="111"/>
      <c r="BZ46" s="101">
        <f>BY45-BZ45</f>
        <v>37.950000000000003</v>
      </c>
      <c r="CA46" s="101">
        <f>BY45-CA45</f>
        <v>38.03</v>
      </c>
      <c r="CB46" s="101">
        <f>BY45-CB45</f>
        <v>38.020000000000003</v>
      </c>
      <c r="CC46" s="101">
        <f>BY45-CC45</f>
        <v>38.020000000000003</v>
      </c>
      <c r="CD46" s="21">
        <f>AVERAGE(BS46:CC46)</f>
        <v>37.979999999999997</v>
      </c>
      <c r="CE46" s="101">
        <f>BY45-CE45</f>
        <v>37.800000000000004</v>
      </c>
      <c r="CF46" s="101">
        <f>BY45-CF45</f>
        <v>37.81</v>
      </c>
      <c r="CG46" s="129">
        <f>BY45-CG45</f>
        <v>37.800000000000004</v>
      </c>
      <c r="CH46" s="101">
        <f>BY45-CH45</f>
        <v>37.83</v>
      </c>
      <c r="CI46" s="101">
        <f>BY45-CI45</f>
        <v>37.820000000000007</v>
      </c>
      <c r="CJ46" s="101">
        <f>BY45-CJ45</f>
        <v>37.870000000000005</v>
      </c>
      <c r="CK46" s="101">
        <f>BY45-CK45</f>
        <v>37.83</v>
      </c>
      <c r="CL46" s="101">
        <f>BY45-CL45</f>
        <v>37.86</v>
      </c>
      <c r="CM46" s="101">
        <f>CO45-CM45</f>
        <v>37.850000000000009</v>
      </c>
      <c r="CN46" s="101">
        <f>CO45-CN45</f>
        <v>37.86</v>
      </c>
      <c r="CO46" s="111"/>
      <c r="CP46" s="21">
        <f>AVERAGE(CE46:CN46)</f>
        <v>37.833000000000006</v>
      </c>
      <c r="CQ46" s="101">
        <f>CO45-CQ45</f>
        <v>37.83</v>
      </c>
      <c r="CR46" s="101">
        <f>CO45-CR45</f>
        <v>37.950000000000003</v>
      </c>
      <c r="CS46" s="129">
        <f>CO45-CS45</f>
        <v>37.940000000000005</v>
      </c>
      <c r="CT46" s="101">
        <f>CO45-CT45</f>
        <v>37.86</v>
      </c>
      <c r="CU46" s="101">
        <f>CO45-CU45</f>
        <v>37.86</v>
      </c>
      <c r="CV46" s="101">
        <f>CO45-CV45</f>
        <v>37.880000000000003</v>
      </c>
      <c r="CW46" s="101">
        <f>CO45-CW45</f>
        <v>37.89</v>
      </c>
      <c r="CX46" s="101">
        <f>CO45-CX45</f>
        <v>37.940000000000005</v>
      </c>
      <c r="CY46" s="101">
        <f>CO45-CY45</f>
        <v>37.910000000000004</v>
      </c>
      <c r="CZ46" s="101">
        <f>CO45-CZ45</f>
        <v>37.900000000000006</v>
      </c>
      <c r="DA46" s="21">
        <f>AVERAGE(CP46:CY46)</f>
        <v>37.889300000000006</v>
      </c>
      <c r="DB46" s="101">
        <f>CO45-DB45</f>
        <v>37.97</v>
      </c>
      <c r="DC46" s="101">
        <f>CO45-DC45</f>
        <v>38.010000000000005</v>
      </c>
      <c r="DD46" s="129">
        <f>CO45-DD45</f>
        <v>38.090000000000003</v>
      </c>
      <c r="DE46" s="101">
        <f>CO45-DE45</f>
        <v>38.070000000000007</v>
      </c>
      <c r="DF46" s="101">
        <f>CO45-DF45</f>
        <v>38.150000000000006</v>
      </c>
      <c r="DG46" s="101">
        <f>CO45-DG45</f>
        <v>38.270000000000003</v>
      </c>
      <c r="DH46" s="101">
        <f>CO45-DH45</f>
        <v>38.160000000000004</v>
      </c>
      <c r="DI46" s="101">
        <f>CO45-DI45</f>
        <v>38.180000000000007</v>
      </c>
      <c r="DJ46" s="101">
        <f>CO45-DJ45</f>
        <v>38.150000000000006</v>
      </c>
      <c r="DK46" s="101">
        <f>CO45-DK45</f>
        <v>38.17</v>
      </c>
      <c r="DL46" s="21">
        <f>AVERAGE(DB46:DK46)</f>
        <v>38.122000000000007</v>
      </c>
      <c r="DM46" s="111"/>
      <c r="DN46" s="101">
        <f>DM45-DN45</f>
        <v>38.130000000000003</v>
      </c>
      <c r="DO46" s="101">
        <f>DM45-DO45</f>
        <v>38.105000000000004</v>
      </c>
      <c r="DP46" s="129">
        <f>DM45-DP45</f>
        <v>38.125</v>
      </c>
      <c r="DQ46" s="101">
        <f>DM45-DQ45</f>
        <v>38.14</v>
      </c>
      <c r="DR46" s="101">
        <f>DM45-DR45</f>
        <v>38.150000000000006</v>
      </c>
      <c r="DS46" s="101"/>
      <c r="DT46" s="101">
        <f>DM45-DT45</f>
        <v>38.190000000000005</v>
      </c>
      <c r="DU46" s="101">
        <f>DM45-DU45</f>
        <v>38.210000000000008</v>
      </c>
      <c r="DV46" s="101">
        <f>DM45-DV45</f>
        <v>38.22</v>
      </c>
      <c r="DW46" s="101"/>
      <c r="DX46" s="21">
        <f>AVERAGE(DN46:DW46)</f>
        <v>38.158749999999998</v>
      </c>
      <c r="DY46" s="101">
        <f>DM45-DY45</f>
        <v>38.210000000000008</v>
      </c>
      <c r="DZ46" s="101"/>
      <c r="EA46" s="129">
        <f>DM45-EA45</f>
        <v>38.180000000000007</v>
      </c>
      <c r="EB46" s="101"/>
      <c r="EC46" s="101">
        <f>DM45-EC45</f>
        <v>38.230000000000004</v>
      </c>
      <c r="ED46" s="101">
        <f>DM45-ED45</f>
        <v>38.230000000000004</v>
      </c>
      <c r="EE46" s="101">
        <f>DM45-EE45</f>
        <v>38.165000000000006</v>
      </c>
      <c r="EF46" s="101">
        <f>EJ45-EF45</f>
        <v>38.14</v>
      </c>
      <c r="EG46" s="101">
        <f>EJ45-EG45</f>
        <v>38.150000000000006</v>
      </c>
      <c r="EH46" s="101">
        <f>EJ45-EH45</f>
        <v>38.130000000000003</v>
      </c>
      <c r="EI46" s="21">
        <f>AVERAGE(EC46:EH46,EA46,DY46)</f>
        <v>38.179375000000007</v>
      </c>
      <c r="EJ46" s="111"/>
      <c r="EK46" s="101">
        <f>EJ45-EK45</f>
        <v>38.150000000000006</v>
      </c>
      <c r="EL46" s="101"/>
      <c r="EM46" s="129">
        <f>EJ45-EM45</f>
        <v>38.14</v>
      </c>
      <c r="EN46" s="101"/>
      <c r="EO46" s="101">
        <f>EJ45-EO45</f>
        <v>38.100000000000009</v>
      </c>
      <c r="EP46" s="101"/>
      <c r="EQ46" s="101">
        <f>EJ45-EQ45</f>
        <v>38.08</v>
      </c>
      <c r="ER46" s="101"/>
      <c r="ES46" s="101">
        <f>EJ45-ES45</f>
        <v>38.06</v>
      </c>
      <c r="ET46" s="101"/>
      <c r="EU46" s="21">
        <f>AVERAGE(ES46:ET46,EQ46,EO46,EM46,EK46)</f>
        <v>38.106000000000002</v>
      </c>
      <c r="EV46" s="101">
        <f>EJ45-EV45</f>
        <v>38.090000000000003</v>
      </c>
      <c r="EW46" s="101"/>
      <c r="EX46" s="129">
        <f>EJ45-EX45</f>
        <v>38.11</v>
      </c>
      <c r="EY46" s="101"/>
      <c r="EZ46" s="101">
        <f>EJ45-EZ45</f>
        <v>38.090000000000003</v>
      </c>
      <c r="FA46" s="101"/>
      <c r="FB46" s="101">
        <f>EJ45-FB45</f>
        <v>38.11</v>
      </c>
      <c r="FC46" s="101"/>
      <c r="FD46" s="101">
        <f>EJ45-FD45</f>
        <v>38.090000000000003</v>
      </c>
      <c r="FE46" s="101"/>
      <c r="FF46" s="21">
        <f>AVERAGE(FD46:FE46,EV46,EX46,EZ46,FB46,FD46)</f>
        <v>38.096666666666671</v>
      </c>
      <c r="FG46" s="111"/>
      <c r="FH46" s="101">
        <f>FG45-FH45</f>
        <v>38.010000000000005</v>
      </c>
      <c r="FI46" s="101">
        <f>FG45-FI45</f>
        <v>37.99</v>
      </c>
      <c r="FJ46" s="129">
        <f>FG45-FJ45</f>
        <v>38</v>
      </c>
      <c r="FK46" s="101"/>
      <c r="FL46" s="101">
        <f>FG45-FL45</f>
        <v>37.97</v>
      </c>
      <c r="FM46" s="101">
        <f>FG45-FM45</f>
        <v>37.980000000000004</v>
      </c>
      <c r="FN46" s="101">
        <f>FG45-FN45</f>
        <v>37.960000000000008</v>
      </c>
      <c r="FO46" s="101">
        <f>FG45-FO45</f>
        <v>37.950000000000003</v>
      </c>
      <c r="FP46" s="101">
        <f>FG45-FP45</f>
        <v>37.910000000000004</v>
      </c>
      <c r="FQ46" s="101">
        <f>FG45-FQ45</f>
        <v>37.92</v>
      </c>
      <c r="FR46" s="21">
        <f>AVERAGE(FP46:FQ46,FH46,FJ46,FL46,FN46,FP46)</f>
        <v>37.954285714285724</v>
      </c>
      <c r="FS46" s="111"/>
      <c r="FT46" s="133">
        <f>FS45-FT45</f>
        <v>37.910000000000004</v>
      </c>
      <c r="FU46" s="133"/>
      <c r="FV46" s="133">
        <f>FS45-FV45</f>
        <v>37.910000000000004</v>
      </c>
      <c r="FW46" s="133"/>
      <c r="FX46" s="133">
        <f>FS45-FX45</f>
        <v>37.910000000000004</v>
      </c>
      <c r="FY46" s="133"/>
      <c r="FZ46" s="133">
        <f>FS45-FZ45</f>
        <v>37.910000000000004</v>
      </c>
      <c r="GA46" s="133"/>
      <c r="GB46" s="133">
        <f>FS45-GB45</f>
        <v>37.89</v>
      </c>
      <c r="GC46" s="133"/>
      <c r="GD46" s="21">
        <f>AVERAGE(GB46:GC46,FT46,FV46,FX46,FZ46,GB46)</f>
        <v>37.903333333333336</v>
      </c>
      <c r="GE46" s="111"/>
      <c r="GF46" s="133">
        <f>GE45-GF45</f>
        <v>37.981000000000002</v>
      </c>
      <c r="GG46" s="133"/>
      <c r="GH46" s="133">
        <f>GE45-GH45</f>
        <v>37.910000000000004</v>
      </c>
      <c r="GI46" s="133"/>
      <c r="GJ46" s="133">
        <f>GE45-GJ45</f>
        <v>37.960000000000008</v>
      </c>
      <c r="GK46" s="133"/>
      <c r="GL46" s="133">
        <f>GE45-GL45</f>
        <v>37.980000000000004</v>
      </c>
      <c r="GM46" s="133"/>
      <c r="GN46" s="133">
        <f>GE45-GN45</f>
        <v>37.960000000000008</v>
      </c>
      <c r="GO46" s="133"/>
      <c r="GP46" s="21">
        <f>AVERAGE(GN46:GO46,GF46,GH46,GJ46,GL46,GN46)</f>
        <v>37.958500000000001</v>
      </c>
      <c r="GQ46" s="111"/>
      <c r="GR46" s="133">
        <f>GQ45-GR45</f>
        <v>37.89</v>
      </c>
      <c r="GS46" s="133"/>
      <c r="GT46" s="133">
        <f>GQ45-GT45</f>
        <v>37.870000000000005</v>
      </c>
      <c r="GU46" s="133"/>
      <c r="GV46" s="133">
        <f>GQ45-GV45</f>
        <v>37.870000000000005</v>
      </c>
      <c r="GW46" s="133"/>
      <c r="GX46" s="133">
        <f>GQ45-GX45</f>
        <v>37.870000000000005</v>
      </c>
      <c r="GY46" s="133"/>
      <c r="GZ46" s="133">
        <f>GQ45-GZ45</f>
        <v>37.870000000000005</v>
      </c>
      <c r="HA46" s="133"/>
      <c r="HB46" s="21">
        <f>AVERAGE(GZ46:HA46,GR46,GT46,GV46,GX46,GZ46)</f>
        <v>37.873333333333335</v>
      </c>
      <c r="HC46" s="111"/>
      <c r="HD46" s="133">
        <f>HC45-HD45</f>
        <v>37.880000000000003</v>
      </c>
      <c r="HE46" s="133"/>
      <c r="HF46" s="133">
        <f>HC45-HF45</f>
        <v>37.900000000000006</v>
      </c>
      <c r="HG46" s="133"/>
      <c r="HH46" s="133">
        <f>HC45-HH45</f>
        <v>37.89</v>
      </c>
      <c r="HI46" s="133"/>
      <c r="HJ46" s="133"/>
      <c r="HK46" s="133"/>
      <c r="HL46" s="133"/>
      <c r="HM46" s="133"/>
      <c r="HN46" s="21">
        <f>AVERAGE(HL46:HM46,HD46,HF46,HH46,HJ46,HL46)</f>
        <v>37.89</v>
      </c>
    </row>
    <row r="47" spans="1:222" ht="15" thickBot="1" x14ac:dyDescent="0.4">
      <c r="A47" s="142"/>
      <c r="B47" s="45" t="s">
        <v>55</v>
      </c>
      <c r="C47" s="74" t="s">
        <v>42</v>
      </c>
      <c r="D47" s="155"/>
      <c r="E47" s="54"/>
      <c r="F47" s="58"/>
      <c r="G47" s="51"/>
      <c r="H47" s="51"/>
      <c r="I47" s="52"/>
      <c r="J47" s="72"/>
      <c r="K47" s="54"/>
      <c r="L47" s="51"/>
      <c r="M47" s="55">
        <v>43.72</v>
      </c>
      <c r="N47" s="55">
        <v>43.72</v>
      </c>
      <c r="O47" s="55">
        <v>43.74</v>
      </c>
      <c r="P47" s="56"/>
      <c r="Q47" s="57">
        <v>44.75</v>
      </c>
      <c r="R47" s="55">
        <v>43.76</v>
      </c>
      <c r="S47" s="55">
        <v>43.76</v>
      </c>
      <c r="T47" s="55">
        <v>43.76</v>
      </c>
      <c r="U47" s="55">
        <v>43.76</v>
      </c>
      <c r="V47" s="56"/>
      <c r="W47" s="57">
        <v>43.73</v>
      </c>
      <c r="X47" s="55">
        <v>43.76</v>
      </c>
      <c r="Y47" s="55">
        <v>43.76</v>
      </c>
      <c r="Z47" s="55">
        <v>43.77</v>
      </c>
      <c r="AA47" s="55">
        <v>43.77</v>
      </c>
      <c r="AB47" s="56"/>
      <c r="AC47" s="55">
        <v>43.76</v>
      </c>
      <c r="AD47" s="55">
        <v>43.78</v>
      </c>
      <c r="AE47" s="55">
        <v>43.75</v>
      </c>
      <c r="AF47" s="55">
        <v>43.79</v>
      </c>
      <c r="AG47" s="55" t="s">
        <v>23</v>
      </c>
      <c r="AH47" s="55">
        <v>43.79</v>
      </c>
      <c r="AI47" s="55" t="s">
        <v>23</v>
      </c>
      <c r="AJ47" s="56"/>
      <c r="AK47" s="55">
        <v>43.78</v>
      </c>
      <c r="AL47" s="55" t="s">
        <v>23</v>
      </c>
      <c r="AM47" s="55">
        <v>43.77</v>
      </c>
      <c r="AN47" s="55" t="s">
        <v>23</v>
      </c>
      <c r="AO47" s="55">
        <v>43.8</v>
      </c>
      <c r="AP47" s="55" t="s">
        <v>23</v>
      </c>
      <c r="AQ47" s="55">
        <v>43.72</v>
      </c>
      <c r="AR47" s="55" t="s">
        <v>23</v>
      </c>
      <c r="AS47" s="55">
        <v>43.78</v>
      </c>
      <c r="AT47" s="55" t="s">
        <v>23</v>
      </c>
      <c r="AU47" s="56"/>
      <c r="AV47" s="55"/>
      <c r="AW47" s="92"/>
      <c r="AX47" s="97"/>
      <c r="AY47" s="107"/>
      <c r="AZ47" s="102">
        <v>43.66</v>
      </c>
      <c r="BA47" s="55">
        <v>43.59</v>
      </c>
      <c r="BB47" s="55">
        <v>43.58</v>
      </c>
      <c r="BC47" s="55">
        <v>43.59</v>
      </c>
      <c r="BD47" s="55">
        <v>43.8</v>
      </c>
      <c r="BE47" s="55" t="s">
        <v>23</v>
      </c>
      <c r="BF47" s="56"/>
      <c r="BG47" s="55">
        <v>43.78</v>
      </c>
      <c r="BH47" s="92" t="s">
        <v>23</v>
      </c>
      <c r="BI47" s="97">
        <v>43.8</v>
      </c>
      <c r="BJ47" s="107" t="s">
        <v>23</v>
      </c>
      <c r="BK47" s="102">
        <v>43.8</v>
      </c>
      <c r="BL47" s="55" t="s">
        <v>23</v>
      </c>
      <c r="BM47" s="112"/>
      <c r="BN47" s="55">
        <v>43.8</v>
      </c>
      <c r="BO47" s="55" t="s">
        <v>23</v>
      </c>
      <c r="BP47" s="55">
        <v>43.79</v>
      </c>
      <c r="BQ47" s="55" t="s">
        <v>23</v>
      </c>
      <c r="BR47" s="56"/>
      <c r="BS47" s="55">
        <v>43.81</v>
      </c>
      <c r="BT47" s="55" t="s">
        <v>23</v>
      </c>
      <c r="BU47" s="55">
        <v>43.8</v>
      </c>
      <c r="BV47" s="55" t="s">
        <v>23</v>
      </c>
      <c r="BW47" s="55">
        <v>43.81</v>
      </c>
      <c r="BX47" s="55" t="s">
        <v>23</v>
      </c>
      <c r="BY47" s="112"/>
      <c r="BZ47" s="55">
        <v>44.22</v>
      </c>
      <c r="CA47" s="55" t="s">
        <v>23</v>
      </c>
      <c r="CB47" s="55">
        <v>44.21</v>
      </c>
      <c r="CC47" s="55" t="s">
        <v>23</v>
      </c>
      <c r="CD47" s="56"/>
      <c r="CE47" s="55">
        <v>44.22</v>
      </c>
      <c r="CF47" s="55" t="s">
        <v>23</v>
      </c>
      <c r="CG47" s="55">
        <v>44.21</v>
      </c>
      <c r="CH47" s="55" t="s">
        <v>23</v>
      </c>
      <c r="CI47" s="55">
        <v>44.2</v>
      </c>
      <c r="CJ47" s="55" t="s">
        <v>23</v>
      </c>
      <c r="CK47" s="55">
        <v>44.22</v>
      </c>
      <c r="CL47" s="55" t="s">
        <v>23</v>
      </c>
      <c r="CM47" s="55">
        <v>44.22</v>
      </c>
      <c r="CN47" s="55" t="s">
        <v>23</v>
      </c>
      <c r="CO47" s="112"/>
      <c r="CP47" s="56"/>
      <c r="CQ47" s="55">
        <v>44.22</v>
      </c>
      <c r="CR47" s="55" t="s">
        <v>23</v>
      </c>
      <c r="CS47" s="55">
        <v>44.22</v>
      </c>
      <c r="CT47" s="55" t="s">
        <v>23</v>
      </c>
      <c r="CU47" s="55">
        <v>44.22</v>
      </c>
      <c r="CV47" s="55" t="s">
        <v>23</v>
      </c>
      <c r="CW47" s="55">
        <v>44.22</v>
      </c>
      <c r="CX47" s="55" t="s">
        <v>23</v>
      </c>
      <c r="CY47" s="55">
        <v>44.22</v>
      </c>
      <c r="CZ47" s="55" t="s">
        <v>23</v>
      </c>
      <c r="DA47" s="56"/>
      <c r="DB47" s="55">
        <v>44.22</v>
      </c>
      <c r="DC47" s="55" t="s">
        <v>23</v>
      </c>
      <c r="DD47" s="55">
        <v>44.22</v>
      </c>
      <c r="DE47" s="55" t="s">
        <v>23</v>
      </c>
      <c r="DF47" s="55">
        <v>44.22</v>
      </c>
      <c r="DG47" s="55" t="s">
        <v>23</v>
      </c>
      <c r="DH47" s="55">
        <v>44.22</v>
      </c>
      <c r="DI47" s="55" t="s">
        <v>23</v>
      </c>
      <c r="DJ47" s="55">
        <v>44.22</v>
      </c>
      <c r="DK47" s="55" t="s">
        <v>23</v>
      </c>
      <c r="DL47" s="56"/>
      <c r="DM47" s="112"/>
      <c r="DN47" s="55">
        <v>44.2</v>
      </c>
      <c r="DO47" s="55" t="s">
        <v>23</v>
      </c>
      <c r="DP47" s="55">
        <v>44.22</v>
      </c>
      <c r="DQ47" s="55" t="s">
        <v>23</v>
      </c>
      <c r="DR47" s="55">
        <v>44.22</v>
      </c>
      <c r="DS47" s="55" t="s">
        <v>23</v>
      </c>
      <c r="DT47" s="55">
        <v>44.22</v>
      </c>
      <c r="DU47" s="55" t="s">
        <v>23</v>
      </c>
      <c r="DV47" s="55">
        <v>44.22</v>
      </c>
      <c r="DW47" s="55" t="s">
        <v>23</v>
      </c>
      <c r="DX47" s="56"/>
      <c r="DY47" s="55">
        <v>44.22</v>
      </c>
      <c r="DZ47" s="55" t="s">
        <v>23</v>
      </c>
      <c r="EA47" s="55">
        <v>44.23</v>
      </c>
      <c r="EB47" s="55" t="s">
        <v>23</v>
      </c>
      <c r="EC47" s="55" t="s">
        <v>23</v>
      </c>
      <c r="ED47" s="55" t="s">
        <v>23</v>
      </c>
      <c r="EE47" s="55" t="s">
        <v>23</v>
      </c>
      <c r="EF47" s="55" t="s">
        <v>23</v>
      </c>
      <c r="EG47" s="55" t="s">
        <v>23</v>
      </c>
      <c r="EH47" s="55" t="s">
        <v>23</v>
      </c>
      <c r="EI47" s="56"/>
      <c r="EJ47" s="112"/>
      <c r="EK47" s="55">
        <v>44.22</v>
      </c>
      <c r="EL47" s="55"/>
      <c r="EM47" s="55"/>
      <c r="EN47" s="55"/>
      <c r="EO47" s="55"/>
      <c r="EP47" s="55"/>
      <c r="EQ47" s="55"/>
      <c r="ER47" s="55"/>
      <c r="ES47" s="55"/>
      <c r="ET47" s="55"/>
      <c r="EU47" s="56"/>
      <c r="EV47" s="55">
        <v>44.18</v>
      </c>
      <c r="EW47" s="55"/>
      <c r="EX47" s="55"/>
      <c r="EY47" s="55"/>
      <c r="EZ47" s="55"/>
      <c r="FA47" s="55"/>
      <c r="FB47" s="55"/>
      <c r="FC47" s="55"/>
      <c r="FD47" s="55"/>
      <c r="FE47" s="55"/>
      <c r="FF47" s="56"/>
      <c r="FG47" s="112"/>
      <c r="FH47" s="55">
        <v>44.16</v>
      </c>
      <c r="FI47" s="55"/>
      <c r="FJ47" s="55"/>
      <c r="FK47" s="55"/>
      <c r="FL47" s="55"/>
      <c r="FM47" s="55"/>
      <c r="FN47" s="55"/>
      <c r="FO47" s="55"/>
      <c r="FP47" s="55"/>
      <c r="FQ47" s="55"/>
      <c r="FR47" s="56"/>
      <c r="FS47" s="112"/>
      <c r="FT47" s="134">
        <v>44.15</v>
      </c>
      <c r="FU47" s="134"/>
      <c r="FV47" s="134"/>
      <c r="FW47" s="134"/>
      <c r="FX47" s="134"/>
      <c r="FY47" s="134"/>
      <c r="FZ47" s="134"/>
      <c r="GA47" s="134"/>
      <c r="GB47" s="134"/>
      <c r="GC47" s="134"/>
      <c r="GD47" s="56"/>
      <c r="GE47" s="112"/>
      <c r="GF47" s="134">
        <v>44.14</v>
      </c>
      <c r="GG47" s="134"/>
      <c r="GH47" s="134"/>
      <c r="GI47" s="134"/>
      <c r="GJ47" s="134"/>
      <c r="GK47" s="134"/>
      <c r="GL47" s="134"/>
      <c r="GM47" s="134"/>
      <c r="GN47" s="134"/>
      <c r="GO47" s="134"/>
      <c r="GP47" s="56"/>
      <c r="GQ47" s="112"/>
      <c r="GR47" s="134">
        <v>44.14</v>
      </c>
      <c r="GS47" s="134"/>
      <c r="GT47" s="134"/>
      <c r="GU47" s="134"/>
      <c r="GV47" s="134"/>
      <c r="GW47" s="134"/>
      <c r="GX47" s="134"/>
      <c r="GY47" s="134"/>
      <c r="GZ47" s="134"/>
      <c r="HA47" s="134"/>
      <c r="HB47" s="56"/>
      <c r="HC47" s="112"/>
      <c r="HD47" s="134">
        <v>44.12</v>
      </c>
      <c r="HE47" s="134"/>
      <c r="HF47" s="134"/>
      <c r="HG47" s="134"/>
      <c r="HH47" s="134"/>
      <c r="HI47" s="134"/>
      <c r="HJ47" s="134"/>
      <c r="HK47" s="134"/>
      <c r="HL47" s="134"/>
      <c r="HM47" s="134"/>
      <c r="HN47" s="56"/>
    </row>
    <row r="48" spans="1:222" x14ac:dyDescent="0.35">
      <c r="A48" s="158" t="s">
        <v>22</v>
      </c>
      <c r="B48" s="128">
        <v>59.66</v>
      </c>
      <c r="C48" s="10" t="s">
        <v>56</v>
      </c>
      <c r="D48" s="153">
        <v>39</v>
      </c>
      <c r="E48" s="49" t="s">
        <v>57</v>
      </c>
      <c r="F48" s="46"/>
      <c r="G48" s="46">
        <v>24.1</v>
      </c>
      <c r="H48" s="46">
        <v>24</v>
      </c>
      <c r="I48" s="47">
        <v>24</v>
      </c>
      <c r="J48" s="48"/>
      <c r="K48" s="49">
        <v>24.06</v>
      </c>
      <c r="L48" s="46">
        <v>24.04</v>
      </c>
      <c r="M48" s="46">
        <v>24.04</v>
      </c>
      <c r="N48" s="46">
        <v>24.02</v>
      </c>
      <c r="O48" s="46">
        <v>24.05</v>
      </c>
      <c r="P48" s="50"/>
      <c r="Q48" s="70">
        <v>23.98</v>
      </c>
      <c r="R48" s="71">
        <v>24.01</v>
      </c>
      <c r="S48" s="71">
        <v>24.02</v>
      </c>
      <c r="T48" s="71">
        <v>21.4</v>
      </c>
      <c r="U48" s="71">
        <v>21.42</v>
      </c>
      <c r="V48" s="50"/>
      <c r="W48" s="70">
        <v>21.38</v>
      </c>
      <c r="X48" s="71">
        <v>21.39</v>
      </c>
      <c r="Y48" s="71">
        <v>21.38</v>
      </c>
      <c r="Z48" s="71">
        <v>21.38</v>
      </c>
      <c r="AA48" s="71">
        <v>21.35</v>
      </c>
      <c r="AB48" s="50"/>
      <c r="AC48" s="84">
        <v>8.8000000000000007</v>
      </c>
      <c r="AD48" s="71">
        <v>20.149999999999999</v>
      </c>
      <c r="AE48" s="71">
        <v>21.12</v>
      </c>
      <c r="AF48" s="71">
        <v>21.16</v>
      </c>
      <c r="AG48" s="71">
        <v>21.12</v>
      </c>
      <c r="AH48" s="71">
        <v>21.29</v>
      </c>
      <c r="AI48" s="71">
        <v>21.27</v>
      </c>
      <c r="AJ48" s="50"/>
      <c r="AK48" s="71">
        <v>21.25</v>
      </c>
      <c r="AL48" s="71">
        <v>21.19</v>
      </c>
      <c r="AM48" s="71">
        <v>21.15</v>
      </c>
      <c r="AN48" s="71">
        <v>21.13</v>
      </c>
      <c r="AO48" s="71">
        <v>21.17</v>
      </c>
      <c r="AP48" s="71">
        <v>21.18</v>
      </c>
      <c r="AQ48" s="71">
        <v>21.178000000000001</v>
      </c>
      <c r="AR48" s="71">
        <v>21.29</v>
      </c>
      <c r="AS48" s="71">
        <v>21.42</v>
      </c>
      <c r="AT48" s="71">
        <v>21.48</v>
      </c>
      <c r="AU48" s="50"/>
      <c r="AV48" s="7" t="s">
        <v>23</v>
      </c>
      <c r="AW48" s="90" t="s">
        <v>23</v>
      </c>
      <c r="AX48" s="7" t="s">
        <v>23</v>
      </c>
      <c r="AY48" s="90" t="s">
        <v>23</v>
      </c>
      <c r="AZ48" s="105">
        <v>21.84</v>
      </c>
      <c r="BA48" s="71">
        <v>21.79</v>
      </c>
      <c r="BB48" s="71">
        <v>21.67</v>
      </c>
      <c r="BC48" s="71">
        <v>21.61</v>
      </c>
      <c r="BD48" s="71">
        <v>21.582000000000001</v>
      </c>
      <c r="BE48" s="71">
        <v>21.62</v>
      </c>
      <c r="BF48" s="50"/>
      <c r="BG48" s="7">
        <v>21.71</v>
      </c>
      <c r="BH48" s="90">
        <v>21.715</v>
      </c>
      <c r="BI48" s="7">
        <v>21.67</v>
      </c>
      <c r="BJ48" s="90">
        <v>21.66</v>
      </c>
      <c r="BK48" s="105">
        <v>21.69</v>
      </c>
      <c r="BL48" s="71">
        <v>21.687999999999999</v>
      </c>
      <c r="BM48" s="114">
        <v>60.021999999999998</v>
      </c>
      <c r="BN48" s="71">
        <v>22.01</v>
      </c>
      <c r="BO48" s="71">
        <v>22.01</v>
      </c>
      <c r="BP48" s="71">
        <v>21.99</v>
      </c>
      <c r="BQ48" s="71">
        <v>22</v>
      </c>
      <c r="BR48" s="50"/>
      <c r="BS48" s="71">
        <v>22.024999999999999</v>
      </c>
      <c r="BT48" s="71">
        <v>22.02</v>
      </c>
      <c r="BU48" s="71">
        <v>22.03</v>
      </c>
      <c r="BV48" s="71">
        <v>21.94</v>
      </c>
      <c r="BW48" s="71">
        <v>22</v>
      </c>
      <c r="BX48" s="71">
        <v>21.97</v>
      </c>
      <c r="BY48" s="114">
        <v>60.021999999999998</v>
      </c>
      <c r="BZ48" s="71">
        <v>22</v>
      </c>
      <c r="CA48" s="71">
        <v>21.99</v>
      </c>
      <c r="CB48" s="71">
        <v>21.97</v>
      </c>
      <c r="CC48" s="71">
        <v>21.97</v>
      </c>
      <c r="CD48" s="50"/>
      <c r="CE48" s="71">
        <v>22.13</v>
      </c>
      <c r="CF48" s="71">
        <v>22.07</v>
      </c>
      <c r="CG48" s="71">
        <v>22.13</v>
      </c>
      <c r="CH48" s="71">
        <v>22.13</v>
      </c>
      <c r="CI48" s="71">
        <v>22.13</v>
      </c>
      <c r="CJ48" s="71">
        <v>22.13</v>
      </c>
      <c r="CK48" s="71">
        <v>22.11</v>
      </c>
      <c r="CL48" s="71">
        <v>22.08</v>
      </c>
      <c r="CM48" s="71">
        <v>22.1</v>
      </c>
      <c r="CN48" s="71">
        <v>22.11</v>
      </c>
      <c r="CO48" s="114">
        <v>60.021999999999998</v>
      </c>
      <c r="CP48" s="50"/>
      <c r="CQ48" s="71">
        <v>22.12</v>
      </c>
      <c r="CR48" s="71">
        <v>22.1</v>
      </c>
      <c r="CS48" s="71">
        <v>22.11</v>
      </c>
      <c r="CT48" s="71">
        <v>22.14</v>
      </c>
      <c r="CU48" s="71">
        <v>22.13</v>
      </c>
      <c r="CV48" s="71">
        <v>22.11</v>
      </c>
      <c r="CW48" s="71">
        <v>22.11</v>
      </c>
      <c r="CX48" s="71">
        <v>22.12</v>
      </c>
      <c r="CY48" s="71">
        <v>22.11</v>
      </c>
      <c r="CZ48" s="71">
        <v>22.09</v>
      </c>
      <c r="DA48" s="50"/>
      <c r="DB48" s="71">
        <v>22.04</v>
      </c>
      <c r="DC48" s="71">
        <v>22.01</v>
      </c>
      <c r="DD48" s="71">
        <v>21.98</v>
      </c>
      <c r="DE48" s="71">
        <v>22.01</v>
      </c>
      <c r="DF48" s="71">
        <v>21.9</v>
      </c>
      <c r="DG48" s="71">
        <v>21.88</v>
      </c>
      <c r="DH48" s="71">
        <v>21.85</v>
      </c>
      <c r="DI48" s="71">
        <v>21.86</v>
      </c>
      <c r="DJ48" s="71">
        <v>21.86</v>
      </c>
      <c r="DK48" s="71">
        <v>21.87</v>
      </c>
      <c r="DL48" s="50"/>
      <c r="DM48" s="114">
        <v>60.021999999999998</v>
      </c>
      <c r="DN48" s="71">
        <v>21.89</v>
      </c>
      <c r="DO48" s="71">
        <v>21.87</v>
      </c>
      <c r="DP48" s="71">
        <v>21.88</v>
      </c>
      <c r="DQ48" s="71">
        <v>21.88</v>
      </c>
      <c r="DR48" s="71">
        <v>21.86</v>
      </c>
      <c r="DS48" s="71"/>
      <c r="DT48" s="71">
        <v>21.82</v>
      </c>
      <c r="DU48" s="71">
        <v>21.82</v>
      </c>
      <c r="DV48" s="71">
        <v>21.8</v>
      </c>
      <c r="DW48" s="71"/>
      <c r="DX48" s="50"/>
      <c r="DY48" s="71">
        <v>21.8</v>
      </c>
      <c r="DZ48" s="71"/>
      <c r="EA48" s="71">
        <v>21.79</v>
      </c>
      <c r="EB48" s="71"/>
      <c r="EC48" s="71">
        <v>21.75</v>
      </c>
      <c r="ED48" s="71">
        <v>21.79</v>
      </c>
      <c r="EE48" s="71">
        <v>21.8</v>
      </c>
      <c r="EF48" s="71">
        <v>21.82</v>
      </c>
      <c r="EG48" s="71">
        <v>21.82</v>
      </c>
      <c r="EH48" s="71">
        <v>21.84</v>
      </c>
      <c r="EI48" s="50"/>
      <c r="EJ48" s="114">
        <v>60.021999999999998</v>
      </c>
      <c r="EK48" s="71">
        <v>21.83</v>
      </c>
      <c r="EL48" s="71"/>
      <c r="EM48" s="71">
        <v>21.82</v>
      </c>
      <c r="EN48" s="71"/>
      <c r="EO48" s="71">
        <v>21.87</v>
      </c>
      <c r="EP48" s="71"/>
      <c r="EQ48" s="71">
        <v>21.87</v>
      </c>
      <c r="ER48" s="71"/>
      <c r="ES48" s="71">
        <v>21.9</v>
      </c>
      <c r="ET48" s="71"/>
      <c r="EU48" s="50"/>
      <c r="EV48" s="71">
        <v>21.87</v>
      </c>
      <c r="EW48" s="71"/>
      <c r="EX48" s="71">
        <v>21.86</v>
      </c>
      <c r="EY48" s="71"/>
      <c r="EZ48" s="71">
        <v>21.87</v>
      </c>
      <c r="FA48" s="71"/>
      <c r="FB48" s="71">
        <v>21.86</v>
      </c>
      <c r="FC48" s="71"/>
      <c r="FD48" s="71">
        <v>21.86</v>
      </c>
      <c r="FE48" s="71"/>
      <c r="FF48" s="50"/>
      <c r="FG48" s="114">
        <v>60.021999999999998</v>
      </c>
      <c r="FH48" s="71">
        <v>21.94</v>
      </c>
      <c r="FI48" s="71">
        <v>21.95</v>
      </c>
      <c r="FJ48" s="71">
        <v>21.94</v>
      </c>
      <c r="FK48" s="71"/>
      <c r="FL48" s="71">
        <v>21.95</v>
      </c>
      <c r="FM48" s="71">
        <v>21.95</v>
      </c>
      <c r="FN48" s="71">
        <v>21.98</v>
      </c>
      <c r="FO48" s="71">
        <v>22</v>
      </c>
      <c r="FP48" s="71"/>
      <c r="FQ48" s="71">
        <v>22.02</v>
      </c>
      <c r="FR48" s="50"/>
      <c r="FS48" s="114">
        <v>60.021999999999998</v>
      </c>
      <c r="FT48" s="137">
        <v>22.03</v>
      </c>
      <c r="FU48" s="137"/>
      <c r="FV48" s="137">
        <v>22.03</v>
      </c>
      <c r="FW48" s="137"/>
      <c r="FX48" s="137">
        <v>22.02</v>
      </c>
      <c r="FY48" s="137"/>
      <c r="FZ48" s="137">
        <v>22.04</v>
      </c>
      <c r="GA48" s="137"/>
      <c r="GB48" s="137">
        <v>22.06</v>
      </c>
      <c r="GC48" s="137"/>
      <c r="GD48" s="50"/>
      <c r="GE48" s="114">
        <v>60.021999999999998</v>
      </c>
      <c r="GF48" s="137">
        <v>22.05</v>
      </c>
      <c r="GG48" s="137"/>
      <c r="GH48" s="137">
        <v>22.04</v>
      </c>
      <c r="GI48" s="137"/>
      <c r="GJ48" s="137">
        <v>22</v>
      </c>
      <c r="GK48" s="137"/>
      <c r="GL48" s="137">
        <v>21.97</v>
      </c>
      <c r="GM48" s="137"/>
      <c r="GN48" s="137">
        <v>21.99</v>
      </c>
      <c r="GO48" s="137"/>
      <c r="GP48" s="50"/>
      <c r="GQ48" s="114">
        <v>60.021999999999998</v>
      </c>
      <c r="GR48" s="137">
        <v>22.04</v>
      </c>
      <c r="GS48" s="137"/>
      <c r="GT48" s="137">
        <v>22.05</v>
      </c>
      <c r="GU48" s="137"/>
      <c r="GV48" s="137">
        <v>22.06</v>
      </c>
      <c r="GW48" s="137"/>
      <c r="GX48" s="137">
        <v>22.06</v>
      </c>
      <c r="GY48" s="137"/>
      <c r="GZ48" s="137">
        <v>22.05</v>
      </c>
      <c r="HA48" s="137"/>
      <c r="HB48" s="50"/>
      <c r="HC48" s="114">
        <v>60.021999999999998</v>
      </c>
      <c r="HD48" s="137">
        <v>22.05</v>
      </c>
      <c r="HE48" s="137"/>
      <c r="HF48" s="137">
        <v>22.05</v>
      </c>
      <c r="HG48" s="137"/>
      <c r="HH48" s="137">
        <v>22.04</v>
      </c>
      <c r="HI48" s="137"/>
      <c r="HJ48" s="137"/>
      <c r="HK48" s="137"/>
      <c r="HL48" s="137"/>
      <c r="HM48" s="137"/>
      <c r="HN48" s="50"/>
    </row>
    <row r="49" spans="1:222" x14ac:dyDescent="0.35">
      <c r="A49" s="146"/>
      <c r="B49" s="20" t="s">
        <v>38</v>
      </c>
      <c r="C49" s="73" t="s">
        <v>58</v>
      </c>
      <c r="D49" s="154"/>
      <c r="E49" s="41"/>
      <c r="F49" s="42"/>
      <c r="G49" s="42">
        <v>35.56</v>
      </c>
      <c r="H49" s="42">
        <v>35.659999999999997</v>
      </c>
      <c r="I49" s="43">
        <f>B48-I48</f>
        <v>35.659999999999997</v>
      </c>
      <c r="J49" s="21">
        <f>AVERAGE(G49:I49)</f>
        <v>35.626666666666665</v>
      </c>
      <c r="K49" s="41">
        <f>B48-K48</f>
        <v>35.599999999999994</v>
      </c>
      <c r="L49" s="42">
        <f>B48-L48</f>
        <v>35.619999999999997</v>
      </c>
      <c r="M49" s="42">
        <f>B48-M48</f>
        <v>35.619999999999997</v>
      </c>
      <c r="N49" s="42">
        <f>B48-N48</f>
        <v>35.64</v>
      </c>
      <c r="O49" s="42">
        <f>B48-O48</f>
        <v>35.61</v>
      </c>
      <c r="P49" s="21">
        <f>AVERAGE(K49:O49)</f>
        <v>35.618000000000009</v>
      </c>
      <c r="Q49" s="41">
        <f>B48-Q48</f>
        <v>35.679999999999993</v>
      </c>
      <c r="R49" s="42">
        <f>B48-R48</f>
        <v>35.649999999999991</v>
      </c>
      <c r="S49" s="42">
        <f>B48-S48</f>
        <v>35.64</v>
      </c>
      <c r="T49" s="42">
        <f>B48-T48</f>
        <v>38.26</v>
      </c>
      <c r="U49" s="42">
        <f>B48-U48</f>
        <v>38.239999999999995</v>
      </c>
      <c r="V49" s="21">
        <f>AVERAGE(Q49:U49)</f>
        <v>36.693999999999996</v>
      </c>
      <c r="W49" s="41">
        <f>B48-W48</f>
        <v>38.28</v>
      </c>
      <c r="X49" s="42">
        <f>B48-X48</f>
        <v>38.269999999999996</v>
      </c>
      <c r="Y49" s="42">
        <f>B48-Y48</f>
        <v>38.28</v>
      </c>
      <c r="Z49" s="42">
        <f>B48-Z48</f>
        <v>38.28</v>
      </c>
      <c r="AA49" s="42">
        <f>B48-AA48</f>
        <v>38.309999999999995</v>
      </c>
      <c r="AB49" s="21">
        <f>AVERAGE(W49:AA49)</f>
        <v>38.284000000000006</v>
      </c>
      <c r="AC49" s="83">
        <f>B48-AC48</f>
        <v>50.86</v>
      </c>
      <c r="AD49" s="42">
        <f>B48-AD48</f>
        <v>39.51</v>
      </c>
      <c r="AE49" s="42">
        <f>B48-AE48</f>
        <v>38.539999999999992</v>
      </c>
      <c r="AF49" s="42">
        <f>B48-AF48</f>
        <v>38.5</v>
      </c>
      <c r="AG49" s="42">
        <f>B48-AG48</f>
        <v>38.539999999999992</v>
      </c>
      <c r="AH49" s="42">
        <f>B48-AH48</f>
        <v>38.369999999999997</v>
      </c>
      <c r="AI49" s="42">
        <f>B48-AI48</f>
        <v>38.39</v>
      </c>
      <c r="AJ49" s="21">
        <f>AVERAGE(AC49:AI49)</f>
        <v>40.387142857142855</v>
      </c>
      <c r="AK49" s="42">
        <f>B48-AK48</f>
        <v>38.409999999999997</v>
      </c>
      <c r="AL49" s="42">
        <f>B48-AL48</f>
        <v>38.47</v>
      </c>
      <c r="AM49" s="42">
        <f>B48-AM48</f>
        <v>38.51</v>
      </c>
      <c r="AN49" s="42">
        <f>B48-AN48</f>
        <v>38.53</v>
      </c>
      <c r="AO49" s="42">
        <f>B48-AO48</f>
        <v>38.489999999999995</v>
      </c>
      <c r="AP49" s="42">
        <f>B48-AP48</f>
        <v>38.479999999999997</v>
      </c>
      <c r="AQ49" s="42">
        <f>B48-AQ48</f>
        <v>38.481999999999999</v>
      </c>
      <c r="AR49" s="42">
        <f>B48-AR48</f>
        <v>38.369999999999997</v>
      </c>
      <c r="AS49" s="42">
        <f>B48-AS48</f>
        <v>38.239999999999995</v>
      </c>
      <c r="AT49" s="42">
        <f>B48-AT48</f>
        <v>38.179999999999993</v>
      </c>
      <c r="AU49" s="21">
        <f>AVERAGE(AK49:AT49)</f>
        <v>38.416199999999996</v>
      </c>
      <c r="AV49" s="42"/>
      <c r="AW49" s="91"/>
      <c r="AX49" s="95"/>
      <c r="AY49" s="106"/>
      <c r="AZ49" s="101">
        <f>B48-AZ48</f>
        <v>37.819999999999993</v>
      </c>
      <c r="BA49" s="101">
        <f>B48-BA48</f>
        <v>37.869999999999997</v>
      </c>
      <c r="BB49" s="101">
        <f>B48-BB48</f>
        <v>37.989999999999995</v>
      </c>
      <c r="BC49" s="101">
        <f>B48-BC48</f>
        <v>38.049999999999997</v>
      </c>
      <c r="BD49" s="101">
        <f>B48-BD48</f>
        <v>38.077999999999996</v>
      </c>
      <c r="BE49" s="101">
        <f>B48-BE48</f>
        <v>38.039999999999992</v>
      </c>
      <c r="BF49" s="21">
        <f>AVERAGE(AV49:BE49)</f>
        <v>37.974666666666664</v>
      </c>
      <c r="BG49" s="101">
        <f>B48-BG48</f>
        <v>37.949999999999996</v>
      </c>
      <c r="BH49" s="101">
        <f>B48-BH48</f>
        <v>37.944999999999993</v>
      </c>
      <c r="BI49" s="101">
        <f>B48-BI48</f>
        <v>37.989999999999995</v>
      </c>
      <c r="BJ49" s="101">
        <f>B48-BJ48</f>
        <v>38</v>
      </c>
      <c r="BK49" s="101">
        <f>B48-BK48</f>
        <v>37.97</v>
      </c>
      <c r="BL49" s="101">
        <f>B48-BL48</f>
        <v>37.971999999999994</v>
      </c>
      <c r="BM49" s="111"/>
      <c r="BN49" s="101">
        <f>BM48-BN48</f>
        <v>38.012</v>
      </c>
      <c r="BO49" s="101">
        <f>BM48-BO48</f>
        <v>38.012</v>
      </c>
      <c r="BP49" s="101">
        <f>BM48-BP48</f>
        <v>38.031999999999996</v>
      </c>
      <c r="BQ49" s="101">
        <f>BM48-BQ48</f>
        <v>38.021999999999998</v>
      </c>
      <c r="BR49" s="21">
        <f>AVERAGE(BG49:BQ49)</f>
        <v>37.990499999999997</v>
      </c>
      <c r="BS49" s="101">
        <f>BM48-BS48</f>
        <v>37.997</v>
      </c>
      <c r="BT49" s="101">
        <f>BM48-BT48</f>
        <v>38.001999999999995</v>
      </c>
      <c r="BU49" s="101">
        <f>BM48-BU48</f>
        <v>37.991999999999997</v>
      </c>
      <c r="BV49" s="101">
        <f>BM48-BV48</f>
        <v>38.081999999999994</v>
      </c>
      <c r="BW49" s="101">
        <f>BM48-BW48</f>
        <v>38.021999999999998</v>
      </c>
      <c r="BX49" s="101">
        <f>BM48-BX48</f>
        <v>38.052</v>
      </c>
      <c r="BY49" s="111"/>
      <c r="BZ49" s="101">
        <f>BY48-BZ48</f>
        <v>38.021999999999998</v>
      </c>
      <c r="CA49" s="101">
        <f>BY48-CA48</f>
        <v>38.031999999999996</v>
      </c>
      <c r="CB49" s="101">
        <f>BY48-CB48</f>
        <v>38.052</v>
      </c>
      <c r="CC49" s="101">
        <f>BY48-CC48</f>
        <v>38.052</v>
      </c>
      <c r="CD49" s="21">
        <f>AVERAGE(BS49:CC49)</f>
        <v>38.030500000000004</v>
      </c>
      <c r="CE49" s="101">
        <f>BY48-CE48</f>
        <v>37.891999999999996</v>
      </c>
      <c r="CF49" s="101">
        <f>BY48-CF48</f>
        <v>37.951999999999998</v>
      </c>
      <c r="CG49" s="129">
        <f>BY48-CG48</f>
        <v>37.891999999999996</v>
      </c>
      <c r="CH49" s="101">
        <f>BY48-CH48</f>
        <v>37.891999999999996</v>
      </c>
      <c r="CI49" s="101">
        <f>BY48-CI48</f>
        <v>37.891999999999996</v>
      </c>
      <c r="CJ49" s="101">
        <f>BY48-CJ48</f>
        <v>37.891999999999996</v>
      </c>
      <c r="CK49" s="101">
        <f>BY48-CK48</f>
        <v>37.911999999999999</v>
      </c>
      <c r="CL49" s="101">
        <f>BY48-CL48</f>
        <v>37.942</v>
      </c>
      <c r="CM49" s="101">
        <f>CO48-CM48</f>
        <v>37.921999999999997</v>
      </c>
      <c r="CN49" s="101">
        <f>CO48-CN48</f>
        <v>37.911999999999999</v>
      </c>
      <c r="CO49" s="111"/>
      <c r="CP49" s="21">
        <f>AVERAGE(CE49:CN49)</f>
        <v>37.909999999999997</v>
      </c>
      <c r="CQ49" s="101">
        <f>CO48-CQ48</f>
        <v>37.902000000000001</v>
      </c>
      <c r="CR49" s="101">
        <f>CO48-CR48</f>
        <v>37.921999999999997</v>
      </c>
      <c r="CS49" s="129">
        <f>CO48-CS48</f>
        <v>37.911999999999999</v>
      </c>
      <c r="CT49" s="101">
        <f>CO48-CT48</f>
        <v>37.881999999999998</v>
      </c>
      <c r="CU49" s="101">
        <f>CO48-CU48</f>
        <v>37.891999999999996</v>
      </c>
      <c r="CV49" s="101">
        <f>CO48-CV48</f>
        <v>37.911999999999999</v>
      </c>
      <c r="CW49" s="101">
        <f>CO48-CW48</f>
        <v>37.911999999999999</v>
      </c>
      <c r="CX49" s="101">
        <f>CO48-CX48</f>
        <v>37.902000000000001</v>
      </c>
      <c r="CY49" s="101">
        <f>CO48-CY48</f>
        <v>37.911999999999999</v>
      </c>
      <c r="CZ49" s="101">
        <f>CO48-CZ48</f>
        <v>37.932000000000002</v>
      </c>
      <c r="DA49" s="21">
        <f>AVERAGE(CP49:CY49)</f>
        <v>37.905799999999992</v>
      </c>
      <c r="DB49" s="101">
        <f>CO48-DB48</f>
        <v>37.981999999999999</v>
      </c>
      <c r="DC49" s="101">
        <f>CO48-DC48</f>
        <v>38.012</v>
      </c>
      <c r="DD49" s="129">
        <f>CO48-DD48</f>
        <v>38.042000000000002</v>
      </c>
      <c r="DE49" s="101">
        <f>CO48-DE48</f>
        <v>38.012</v>
      </c>
      <c r="DF49" s="101">
        <f>CO48-DF48</f>
        <v>38.122</v>
      </c>
      <c r="DG49" s="101">
        <f>CO48-DG48</f>
        <v>38.141999999999996</v>
      </c>
      <c r="DH49" s="101">
        <f>CO48-DH48</f>
        <v>38.171999999999997</v>
      </c>
      <c r="DI49" s="101">
        <f>CO48-DI48</f>
        <v>38.161999999999999</v>
      </c>
      <c r="DJ49" s="101">
        <f>CO48-DJ48</f>
        <v>38.161999999999999</v>
      </c>
      <c r="DK49" s="101">
        <f>CO48-DK48</f>
        <v>38.152000000000001</v>
      </c>
      <c r="DL49" s="21">
        <f>AVERAGE(DB49:DK49)</f>
        <v>38.095999999999997</v>
      </c>
      <c r="DM49" s="111"/>
      <c r="DN49" s="101">
        <f>DM48-DN48</f>
        <v>38.131999999999998</v>
      </c>
      <c r="DO49" s="101">
        <f>DM48-DO48</f>
        <v>38.152000000000001</v>
      </c>
      <c r="DP49" s="129">
        <f>DM48-DP48</f>
        <v>38.141999999999996</v>
      </c>
      <c r="DQ49" s="101">
        <f>DM48-DQ48</f>
        <v>38.141999999999996</v>
      </c>
      <c r="DR49" s="101">
        <f>DM48-DR48</f>
        <v>38.161999999999999</v>
      </c>
      <c r="DS49" s="101"/>
      <c r="DT49" s="101">
        <f>DM48-DT48</f>
        <v>38.201999999999998</v>
      </c>
      <c r="DU49" s="101">
        <f>DM48-DU48</f>
        <v>38.201999999999998</v>
      </c>
      <c r="DV49" s="101">
        <f>DM48-DV48</f>
        <v>38.221999999999994</v>
      </c>
      <c r="DW49" s="101"/>
      <c r="DX49" s="21">
        <f>AVERAGE(DN49:DW49)</f>
        <v>38.169499999999999</v>
      </c>
      <c r="DY49" s="101">
        <f>DM48-DY48</f>
        <v>38.221999999999994</v>
      </c>
      <c r="DZ49" s="101"/>
      <c r="EA49" s="129">
        <f>DM48-EA48</f>
        <v>38.231999999999999</v>
      </c>
      <c r="EB49" s="101"/>
      <c r="EC49" s="101">
        <f>DM48-EC48</f>
        <v>38.271999999999998</v>
      </c>
      <c r="ED49" s="101">
        <f>DM48-ED48</f>
        <v>38.231999999999999</v>
      </c>
      <c r="EE49" s="101">
        <f>DM48-EE48</f>
        <v>38.221999999999994</v>
      </c>
      <c r="EF49" s="101">
        <f>EJ48-EF48</f>
        <v>38.201999999999998</v>
      </c>
      <c r="EG49" s="101">
        <f>EJ48-EG48</f>
        <v>38.201999999999998</v>
      </c>
      <c r="EH49" s="101">
        <f>EJ48-EH48</f>
        <v>38.182000000000002</v>
      </c>
      <c r="EI49" s="21">
        <f>AVERAGE(EC49:EH49,EA49,DY49)</f>
        <v>38.220749999999995</v>
      </c>
      <c r="EJ49" s="111"/>
      <c r="EK49" s="101">
        <f>EJ48-EK48</f>
        <v>38.192</v>
      </c>
      <c r="EL49" s="101"/>
      <c r="EM49" s="129">
        <f>EJ48-EM48</f>
        <v>38.201999999999998</v>
      </c>
      <c r="EN49" s="101"/>
      <c r="EO49" s="101">
        <f>EJ48-EO48</f>
        <v>38.152000000000001</v>
      </c>
      <c r="EP49" s="101"/>
      <c r="EQ49" s="101">
        <f>EJ48-EQ48</f>
        <v>38.152000000000001</v>
      </c>
      <c r="ER49" s="101"/>
      <c r="ES49" s="101">
        <f>EJ48-ES48</f>
        <v>38.122</v>
      </c>
      <c r="ET49" s="101"/>
      <c r="EU49" s="21">
        <f>AVERAGE(ES49:ET49,EQ49,EO49,EM49,EK49)</f>
        <v>38.164000000000001</v>
      </c>
      <c r="EV49" s="101">
        <f>EJ48-EV48</f>
        <v>38.152000000000001</v>
      </c>
      <c r="EW49" s="101"/>
      <c r="EX49" s="129">
        <f>EJ48-EX48</f>
        <v>38.161999999999999</v>
      </c>
      <c r="EY49" s="101"/>
      <c r="EZ49" s="101">
        <f>EJ48-EZ48</f>
        <v>38.152000000000001</v>
      </c>
      <c r="FA49" s="101"/>
      <c r="FB49" s="101">
        <f>EJ48-FB48</f>
        <v>38.161999999999999</v>
      </c>
      <c r="FC49" s="101"/>
      <c r="FD49" s="101">
        <f>EJ48-FD48</f>
        <v>38.161999999999999</v>
      </c>
      <c r="FE49" s="101"/>
      <c r="FF49" s="21">
        <f>AVERAGE(FD49:FE49,EV49,EX49,EZ49,FB49,FD49)</f>
        <v>38.158666666666669</v>
      </c>
      <c r="FG49" s="111"/>
      <c r="FH49" s="101">
        <f>FG48-FH48</f>
        <v>38.081999999999994</v>
      </c>
      <c r="FI49" s="101">
        <f>FG48-FI48</f>
        <v>38.072000000000003</v>
      </c>
      <c r="FJ49" s="129">
        <f>FG48-FJ48</f>
        <v>38.081999999999994</v>
      </c>
      <c r="FK49" s="101"/>
      <c r="FL49" s="101">
        <f>FG48-FL48</f>
        <v>38.072000000000003</v>
      </c>
      <c r="FM49" s="101">
        <f>FG48-FM48</f>
        <v>38.072000000000003</v>
      </c>
      <c r="FN49" s="101">
        <f>FG48-FN48</f>
        <v>38.042000000000002</v>
      </c>
      <c r="FO49" s="101">
        <f>FG48-FO48</f>
        <v>38.021999999999998</v>
      </c>
      <c r="FP49" s="101"/>
      <c r="FQ49" s="101">
        <f>FG48-FQ48</f>
        <v>38.001999999999995</v>
      </c>
      <c r="FR49" s="21">
        <f>AVERAGE(FP49:FQ49,FH49,FJ49,FL49,FN49,FP49)</f>
        <v>38.055999999999997</v>
      </c>
      <c r="FS49" s="111"/>
      <c r="FT49" s="133">
        <f>FS48-FT48</f>
        <v>37.991999999999997</v>
      </c>
      <c r="FU49" s="133"/>
      <c r="FV49" s="133">
        <f>FS48-FV48</f>
        <v>37.991999999999997</v>
      </c>
      <c r="FW49" s="133"/>
      <c r="FX49" s="133">
        <f>FS48-FX48</f>
        <v>38.001999999999995</v>
      </c>
      <c r="FY49" s="133"/>
      <c r="FZ49" s="133">
        <f>FS48-FZ48</f>
        <v>37.981999999999999</v>
      </c>
      <c r="GA49" s="133"/>
      <c r="GB49" s="133">
        <f>FS48-GB48</f>
        <v>37.962000000000003</v>
      </c>
      <c r="GC49" s="133"/>
      <c r="GD49" s="21">
        <f>AVERAGE(GB49:GC49,FT49,FV49,FX49,FZ49,GB49)</f>
        <v>37.981999999999999</v>
      </c>
      <c r="GE49" s="111"/>
      <c r="GF49" s="133">
        <f>GE48-GF48</f>
        <v>37.971999999999994</v>
      </c>
      <c r="GG49" s="133"/>
      <c r="GH49" s="133">
        <f>GE48-GH48</f>
        <v>37.981999999999999</v>
      </c>
      <c r="GI49" s="133"/>
      <c r="GJ49" s="133">
        <f>GE48-GJ48</f>
        <v>38.021999999999998</v>
      </c>
      <c r="GK49" s="133"/>
      <c r="GL49" s="133">
        <f>GE48-GL48</f>
        <v>38.052</v>
      </c>
      <c r="GM49" s="133"/>
      <c r="GN49" s="133">
        <f>GE48-GN48</f>
        <v>38.031999999999996</v>
      </c>
      <c r="GO49" s="133"/>
      <c r="GP49" s="21">
        <f>AVERAGE(GN49:GO49,GF49,GH49,GJ49,GL49,GN49)</f>
        <v>38.015333333333331</v>
      </c>
      <c r="GQ49" s="111"/>
      <c r="GR49" s="133">
        <f>GQ48-GR48</f>
        <v>37.981999999999999</v>
      </c>
      <c r="GS49" s="133"/>
      <c r="GT49" s="133">
        <f>GQ48-GT48</f>
        <v>37.971999999999994</v>
      </c>
      <c r="GU49" s="133"/>
      <c r="GV49" s="133">
        <f>GQ48-GV48</f>
        <v>37.962000000000003</v>
      </c>
      <c r="GW49" s="133"/>
      <c r="GX49" s="133">
        <f>GQ48-GX48</f>
        <v>37.962000000000003</v>
      </c>
      <c r="GY49" s="133"/>
      <c r="GZ49" s="133">
        <f>GQ48-GZ48</f>
        <v>37.971999999999994</v>
      </c>
      <c r="HA49" s="133"/>
      <c r="HB49" s="21">
        <f>AVERAGE(GZ49:HA49,GR49,GT49,GV49,GX49,GZ49)</f>
        <v>37.970333333333322</v>
      </c>
      <c r="HC49" s="111"/>
      <c r="HD49" s="133">
        <f>HC48-HD48</f>
        <v>37.971999999999994</v>
      </c>
      <c r="HE49" s="133"/>
      <c r="HF49" s="133">
        <f>HC48-HF48</f>
        <v>37.971999999999994</v>
      </c>
      <c r="HG49" s="133"/>
      <c r="HH49" s="133">
        <f>HC48-HH48</f>
        <v>37.981999999999999</v>
      </c>
      <c r="HI49" s="133"/>
      <c r="HJ49" s="133"/>
      <c r="HK49" s="133"/>
      <c r="HL49" s="133"/>
      <c r="HM49" s="133"/>
      <c r="HN49" s="21">
        <f>AVERAGE(HL49:HM49,HD49,HF49,HH49,HJ49,HL49)</f>
        <v>37.975333333333332</v>
      </c>
    </row>
    <row r="50" spans="1:222" ht="15" thickBot="1" x14ac:dyDescent="0.4">
      <c r="A50" s="142"/>
      <c r="B50" s="45" t="s">
        <v>59</v>
      </c>
      <c r="C50" s="74" t="s">
        <v>42</v>
      </c>
      <c r="D50" s="155"/>
      <c r="E50" s="82"/>
      <c r="F50" s="58"/>
      <c r="G50" s="51"/>
      <c r="H50" s="51"/>
      <c r="I50" s="52"/>
      <c r="J50" s="53"/>
      <c r="K50" s="54"/>
      <c r="L50" s="51"/>
      <c r="M50" s="55">
        <v>25</v>
      </c>
      <c r="N50" s="55">
        <v>25</v>
      </c>
      <c r="O50" s="55">
        <v>25</v>
      </c>
      <c r="P50" s="56"/>
      <c r="Q50" s="57">
        <v>24.99</v>
      </c>
      <c r="R50" s="55">
        <v>24.99</v>
      </c>
      <c r="S50" s="55">
        <v>25</v>
      </c>
      <c r="T50" s="55">
        <v>25</v>
      </c>
      <c r="U50" s="55">
        <v>24.99</v>
      </c>
      <c r="V50" s="56"/>
      <c r="W50" s="57">
        <v>24.98</v>
      </c>
      <c r="X50" s="55">
        <v>25.02</v>
      </c>
      <c r="Y50" s="55">
        <v>25.02</v>
      </c>
      <c r="Z50" s="55">
        <v>25.01</v>
      </c>
      <c r="AA50" s="55">
        <v>25.02</v>
      </c>
      <c r="AB50" s="56"/>
      <c r="AC50" s="57">
        <v>25.02</v>
      </c>
      <c r="AD50" s="57">
        <v>24.97</v>
      </c>
      <c r="AE50" s="55">
        <v>25.01</v>
      </c>
      <c r="AF50" s="55">
        <v>25</v>
      </c>
      <c r="AG50" s="55" t="s">
        <v>23</v>
      </c>
      <c r="AH50" s="55">
        <v>25.01</v>
      </c>
      <c r="AI50" s="55" t="s">
        <v>23</v>
      </c>
      <c r="AJ50" s="56"/>
      <c r="AK50" s="57">
        <v>25.01</v>
      </c>
      <c r="AL50" s="55" t="s">
        <v>23</v>
      </c>
      <c r="AM50" s="57">
        <v>24.98</v>
      </c>
      <c r="AN50" s="55" t="s">
        <v>23</v>
      </c>
      <c r="AO50" s="55">
        <v>24.98</v>
      </c>
      <c r="AP50" s="55" t="s">
        <v>23</v>
      </c>
      <c r="AQ50" s="55">
        <v>24.96</v>
      </c>
      <c r="AR50" s="55" t="s">
        <v>23</v>
      </c>
      <c r="AS50" s="55">
        <v>25</v>
      </c>
      <c r="AT50" s="55" t="s">
        <v>23</v>
      </c>
      <c r="AU50" s="56"/>
      <c r="AV50" s="57"/>
      <c r="AW50" s="93"/>
      <c r="AX50" s="97"/>
      <c r="AY50" s="107"/>
      <c r="AZ50" s="102">
        <v>24.94</v>
      </c>
      <c r="BA50" s="57">
        <v>24.8</v>
      </c>
      <c r="BB50" s="55">
        <v>24.805</v>
      </c>
      <c r="BC50" s="55">
        <v>24.795000000000002</v>
      </c>
      <c r="BD50" s="55">
        <v>25</v>
      </c>
      <c r="BE50" s="55" t="s">
        <v>23</v>
      </c>
      <c r="BF50" s="56"/>
      <c r="BG50" s="57">
        <v>25</v>
      </c>
      <c r="BH50" s="92" t="s">
        <v>23</v>
      </c>
      <c r="BI50" s="97">
        <v>25</v>
      </c>
      <c r="BJ50" s="107" t="s">
        <v>23</v>
      </c>
      <c r="BK50" s="102">
        <v>25</v>
      </c>
      <c r="BL50" s="57" t="s">
        <v>23</v>
      </c>
      <c r="BM50" s="115"/>
      <c r="BN50" s="55">
        <v>25.34</v>
      </c>
      <c r="BO50" s="55" t="s">
        <v>23</v>
      </c>
      <c r="BP50" s="55">
        <v>25.35</v>
      </c>
      <c r="BQ50" s="55" t="s">
        <v>23</v>
      </c>
      <c r="BR50" s="56"/>
      <c r="BS50" s="55">
        <v>25.35</v>
      </c>
      <c r="BT50" s="55" t="s">
        <v>23</v>
      </c>
      <c r="BU50" s="55">
        <v>25.35</v>
      </c>
      <c r="BV50" s="55" t="s">
        <v>23</v>
      </c>
      <c r="BW50" s="55">
        <v>25.344999999999999</v>
      </c>
      <c r="BX50" s="55" t="s">
        <v>23</v>
      </c>
      <c r="BY50" s="115"/>
      <c r="BZ50" s="55">
        <v>25.36</v>
      </c>
      <c r="CA50" s="55" t="s">
        <v>23</v>
      </c>
      <c r="CB50" s="55">
        <v>25.35</v>
      </c>
      <c r="CC50" s="55" t="s">
        <v>23</v>
      </c>
      <c r="CD50" s="56"/>
      <c r="CE50" s="55">
        <v>25.35</v>
      </c>
      <c r="CF50" s="55" t="s">
        <v>23</v>
      </c>
      <c r="CG50" s="55">
        <v>25.34</v>
      </c>
      <c r="CH50" s="55" t="s">
        <v>23</v>
      </c>
      <c r="CI50" s="55">
        <v>25.35</v>
      </c>
      <c r="CJ50" s="55" t="s">
        <v>23</v>
      </c>
      <c r="CK50" s="55">
        <v>25.35</v>
      </c>
      <c r="CL50" s="55" t="s">
        <v>23</v>
      </c>
      <c r="CM50" s="55">
        <v>25.35</v>
      </c>
      <c r="CN50" s="55" t="s">
        <v>23</v>
      </c>
      <c r="CO50" s="115"/>
      <c r="CP50" s="56"/>
      <c r="CQ50" s="55">
        <v>25.35</v>
      </c>
      <c r="CR50" s="55" t="s">
        <v>23</v>
      </c>
      <c r="CS50" s="55">
        <v>25.35</v>
      </c>
      <c r="CT50" s="55" t="s">
        <v>23</v>
      </c>
      <c r="CU50" s="55">
        <v>25.35</v>
      </c>
      <c r="CV50" s="55" t="s">
        <v>23</v>
      </c>
      <c r="CW50" s="55">
        <v>25.35</v>
      </c>
      <c r="CX50" s="55" t="s">
        <v>23</v>
      </c>
      <c r="CY50" s="55">
        <v>25.35</v>
      </c>
      <c r="CZ50" s="55" t="s">
        <v>23</v>
      </c>
      <c r="DA50" s="56"/>
      <c r="DB50" s="55">
        <v>25.35</v>
      </c>
      <c r="DC50" s="55" t="s">
        <v>23</v>
      </c>
      <c r="DD50" s="55">
        <v>25.35</v>
      </c>
      <c r="DE50" s="55" t="s">
        <v>23</v>
      </c>
      <c r="DF50" s="55">
        <v>25.35</v>
      </c>
      <c r="DG50" s="55" t="s">
        <v>23</v>
      </c>
      <c r="DH50" s="55">
        <v>25.35</v>
      </c>
      <c r="DI50" s="55" t="s">
        <v>23</v>
      </c>
      <c r="DJ50" s="55">
        <v>25.35</v>
      </c>
      <c r="DK50" s="55" t="s">
        <v>23</v>
      </c>
      <c r="DL50" s="56"/>
      <c r="DM50" s="115"/>
      <c r="DN50" s="55">
        <v>25.35</v>
      </c>
      <c r="DO50" s="55" t="s">
        <v>23</v>
      </c>
      <c r="DP50" s="55">
        <v>25.35</v>
      </c>
      <c r="DQ50" s="55" t="s">
        <v>23</v>
      </c>
      <c r="DR50" s="55">
        <v>25.35</v>
      </c>
      <c r="DS50" s="55" t="s">
        <v>23</v>
      </c>
      <c r="DT50" s="55">
        <v>25.355</v>
      </c>
      <c r="DU50" s="55" t="s">
        <v>23</v>
      </c>
      <c r="DV50" s="55">
        <v>25.35</v>
      </c>
      <c r="DW50" s="55" t="s">
        <v>23</v>
      </c>
      <c r="DX50" s="56"/>
      <c r="DY50" s="55">
        <v>25.35</v>
      </c>
      <c r="DZ50" s="55" t="s">
        <v>23</v>
      </c>
      <c r="EA50" s="55">
        <v>25.35</v>
      </c>
      <c r="EB50" s="55" t="s">
        <v>23</v>
      </c>
      <c r="EC50" s="55" t="s">
        <v>23</v>
      </c>
      <c r="ED50" s="55" t="s">
        <v>23</v>
      </c>
      <c r="EE50" s="55" t="s">
        <v>23</v>
      </c>
      <c r="EF50" s="55" t="s">
        <v>23</v>
      </c>
      <c r="EG50" s="55" t="s">
        <v>23</v>
      </c>
      <c r="EH50" s="55" t="s">
        <v>23</v>
      </c>
      <c r="EI50" s="56"/>
      <c r="EJ50" s="115"/>
      <c r="EK50" s="55">
        <v>25.33</v>
      </c>
      <c r="EL50" s="55"/>
      <c r="EM50" s="55"/>
      <c r="EN50" s="55"/>
      <c r="EO50" s="55"/>
      <c r="EP50" s="55"/>
      <c r="EQ50" s="55"/>
      <c r="ER50" s="55"/>
      <c r="ES50" s="55"/>
      <c r="ET50" s="55"/>
      <c r="EU50" s="56"/>
      <c r="EV50" s="55">
        <v>25.35</v>
      </c>
      <c r="EW50" s="55"/>
      <c r="EX50" s="55"/>
      <c r="EY50" s="55"/>
      <c r="EZ50" s="55"/>
      <c r="FA50" s="55"/>
      <c r="FB50" s="55"/>
      <c r="FC50" s="55"/>
      <c r="FD50" s="55"/>
      <c r="FE50" s="55"/>
      <c r="FF50" s="56"/>
      <c r="FG50" s="115"/>
      <c r="FH50" s="55">
        <v>25.35</v>
      </c>
      <c r="FI50" s="55"/>
      <c r="FJ50" s="55"/>
      <c r="FK50" s="55"/>
      <c r="FL50" s="55"/>
      <c r="FM50" s="55"/>
      <c r="FN50" s="55"/>
      <c r="FO50" s="55"/>
      <c r="FP50" s="55"/>
      <c r="FQ50" s="55"/>
      <c r="FR50" s="56"/>
      <c r="FS50" s="115"/>
      <c r="FT50" s="134">
        <v>25.36</v>
      </c>
      <c r="FU50" s="134"/>
      <c r="FV50" s="134"/>
      <c r="FW50" s="134"/>
      <c r="FX50" s="134"/>
      <c r="FY50" s="134"/>
      <c r="FZ50" s="134"/>
      <c r="GA50" s="134"/>
      <c r="GB50" s="134"/>
      <c r="GC50" s="134"/>
      <c r="GD50" s="56"/>
      <c r="GE50" s="115"/>
      <c r="GF50" s="134">
        <v>25.36</v>
      </c>
      <c r="GG50" s="134"/>
      <c r="GH50" s="134"/>
      <c r="GI50" s="134"/>
      <c r="GJ50" s="134"/>
      <c r="GK50" s="134"/>
      <c r="GL50" s="134"/>
      <c r="GM50" s="134"/>
      <c r="GN50" s="134"/>
      <c r="GO50" s="134"/>
      <c r="GP50" s="56"/>
      <c r="GQ50" s="115"/>
      <c r="GR50" s="134">
        <v>25.36</v>
      </c>
      <c r="GS50" s="134"/>
      <c r="GT50" s="134"/>
      <c r="GU50" s="134"/>
      <c r="GV50" s="134"/>
      <c r="GW50" s="134"/>
      <c r="GX50" s="134"/>
      <c r="GY50" s="134"/>
      <c r="GZ50" s="134"/>
      <c r="HA50" s="134"/>
      <c r="HB50" s="56"/>
      <c r="HC50" s="115"/>
      <c r="HD50" s="134">
        <v>25.35</v>
      </c>
      <c r="HE50" s="134"/>
      <c r="HF50" s="134"/>
      <c r="HG50" s="134"/>
      <c r="HH50" s="134"/>
      <c r="HI50" s="134"/>
      <c r="HJ50" s="134"/>
      <c r="HK50" s="134"/>
      <c r="HL50" s="134"/>
      <c r="HM50" s="134"/>
      <c r="HN50" s="56"/>
    </row>
    <row r="51" spans="1:222" ht="15" thickBot="1" x14ac:dyDescent="0.4">
      <c r="A51" s="156" t="s">
        <v>25</v>
      </c>
      <c r="B51" s="19">
        <v>60.74</v>
      </c>
      <c r="C51" s="77" t="s">
        <v>60</v>
      </c>
      <c r="D51" s="153">
        <v>38.4</v>
      </c>
      <c r="E51" s="49">
        <v>22.86</v>
      </c>
      <c r="F51" s="46"/>
      <c r="G51" s="46">
        <v>22.9</v>
      </c>
      <c r="H51" s="46">
        <v>22.9</v>
      </c>
      <c r="I51" s="47">
        <v>22.91</v>
      </c>
      <c r="J51" s="48"/>
      <c r="K51" s="49">
        <v>22.88</v>
      </c>
      <c r="L51" s="46">
        <v>22.84</v>
      </c>
      <c r="M51" s="46">
        <v>22.85</v>
      </c>
      <c r="N51" s="46">
        <v>22.87</v>
      </c>
      <c r="O51" s="46">
        <v>22.89</v>
      </c>
      <c r="P51" s="50"/>
      <c r="Q51" s="70">
        <v>22.81</v>
      </c>
      <c r="R51" s="71">
        <v>22.87</v>
      </c>
      <c r="S51" s="71">
        <v>22.95</v>
      </c>
      <c r="T51" s="71">
        <v>22.96</v>
      </c>
      <c r="U51" s="71">
        <v>22.91</v>
      </c>
      <c r="V51" s="50"/>
      <c r="W51" s="70">
        <v>22.9</v>
      </c>
      <c r="X51" s="71">
        <v>22.92</v>
      </c>
      <c r="Y51" s="71">
        <v>22.88</v>
      </c>
      <c r="Z51" s="71">
        <v>22.87</v>
      </c>
      <c r="AA51" s="71">
        <v>22.86</v>
      </c>
      <c r="AB51" s="50"/>
      <c r="AC51" s="70">
        <v>22.89</v>
      </c>
      <c r="AD51" s="70">
        <v>22.9</v>
      </c>
      <c r="AE51" s="71">
        <v>22.8</v>
      </c>
      <c r="AF51" s="71">
        <v>22.91</v>
      </c>
      <c r="AG51" s="71">
        <v>22.9</v>
      </c>
      <c r="AH51" s="71">
        <v>22.9</v>
      </c>
      <c r="AI51" s="71">
        <v>22.88</v>
      </c>
      <c r="AJ51" s="50"/>
      <c r="AK51" s="70">
        <v>22.89</v>
      </c>
      <c r="AL51" s="70">
        <v>22.85</v>
      </c>
      <c r="AM51" s="70">
        <v>22.81</v>
      </c>
      <c r="AN51" s="70">
        <v>22.8</v>
      </c>
      <c r="AO51" s="71">
        <v>22.83</v>
      </c>
      <c r="AP51" s="71">
        <v>22.77</v>
      </c>
      <c r="AQ51" s="71">
        <v>22.8</v>
      </c>
      <c r="AR51" s="71">
        <v>22.79</v>
      </c>
      <c r="AS51" s="71">
        <v>22.83</v>
      </c>
      <c r="AT51" s="71" t="s">
        <v>23</v>
      </c>
      <c r="AU51" s="50"/>
      <c r="AV51" s="7" t="s">
        <v>23</v>
      </c>
      <c r="AW51" s="90" t="s">
        <v>23</v>
      </c>
      <c r="AX51" s="7" t="s">
        <v>23</v>
      </c>
      <c r="AY51" s="90" t="s">
        <v>23</v>
      </c>
      <c r="AZ51" s="105">
        <v>22.86</v>
      </c>
      <c r="BA51" s="70">
        <v>22.815000000000001</v>
      </c>
      <c r="BB51" s="71">
        <v>22.73</v>
      </c>
      <c r="BC51" s="71">
        <v>22.65</v>
      </c>
      <c r="BD51" s="71">
        <v>22.684999999999999</v>
      </c>
      <c r="BE51" s="71">
        <v>22.63</v>
      </c>
      <c r="BF51" s="50"/>
      <c r="BG51" s="7">
        <v>22.73</v>
      </c>
      <c r="BH51" s="92" t="s">
        <v>23</v>
      </c>
      <c r="BI51" s="7">
        <v>22.64</v>
      </c>
      <c r="BJ51" s="90">
        <v>22.625</v>
      </c>
      <c r="BK51" s="105">
        <v>22.635000000000002</v>
      </c>
      <c r="BL51" s="70">
        <v>22.664000000000001</v>
      </c>
      <c r="BM51" s="116">
        <v>61.106000000000002</v>
      </c>
      <c r="BN51" s="71">
        <v>22.92</v>
      </c>
      <c r="BO51" s="71">
        <v>22.95</v>
      </c>
      <c r="BP51" s="71">
        <v>22.97</v>
      </c>
      <c r="BQ51" s="71" t="s">
        <v>23</v>
      </c>
      <c r="BR51" s="50"/>
      <c r="BS51" s="71">
        <v>23.05</v>
      </c>
      <c r="BT51" s="71">
        <v>23.03</v>
      </c>
      <c r="BU51" s="71">
        <v>23.07</v>
      </c>
      <c r="BV51" s="71">
        <v>23.04</v>
      </c>
      <c r="BW51" s="71">
        <v>23.02</v>
      </c>
      <c r="BX51" s="71">
        <v>23.03</v>
      </c>
      <c r="BY51" s="116">
        <v>61.106000000000002</v>
      </c>
      <c r="BZ51" s="71">
        <v>23.06</v>
      </c>
      <c r="CA51" s="71">
        <v>23.04</v>
      </c>
      <c r="CB51" s="71">
        <v>23.01</v>
      </c>
      <c r="CC51" s="71">
        <v>23</v>
      </c>
      <c r="CD51" s="50"/>
      <c r="CE51" s="71">
        <v>23.17</v>
      </c>
      <c r="CF51" s="71">
        <v>23.164999999999999</v>
      </c>
      <c r="CG51" s="71">
        <v>23.16</v>
      </c>
      <c r="CH51" s="71">
        <v>23.14</v>
      </c>
      <c r="CI51" s="71">
        <v>23.15</v>
      </c>
      <c r="CJ51" s="71">
        <v>23.125</v>
      </c>
      <c r="CK51" s="71">
        <v>23.13</v>
      </c>
      <c r="CL51" s="71">
        <v>23.1</v>
      </c>
      <c r="CM51" s="71">
        <v>23.07</v>
      </c>
      <c r="CN51" s="71">
        <v>23.1</v>
      </c>
      <c r="CO51" s="116">
        <v>61.106000000000002</v>
      </c>
      <c r="CP51" s="50"/>
      <c r="CQ51" s="71">
        <v>23.11</v>
      </c>
      <c r="CR51" s="71">
        <v>23.07</v>
      </c>
      <c r="CS51" s="71">
        <v>23.09</v>
      </c>
      <c r="CT51" s="71">
        <v>23.1</v>
      </c>
      <c r="CU51" s="71">
        <v>23.09</v>
      </c>
      <c r="CV51" s="71">
        <v>23.09</v>
      </c>
      <c r="CW51" s="71">
        <v>23.08</v>
      </c>
      <c r="CX51" s="71">
        <v>23.09</v>
      </c>
      <c r="CY51" s="71">
        <v>23.11</v>
      </c>
      <c r="CZ51" s="71">
        <v>23.1</v>
      </c>
      <c r="DA51" s="50"/>
      <c r="DB51" s="71">
        <v>23.04</v>
      </c>
      <c r="DC51" s="71">
        <v>23.01</v>
      </c>
      <c r="DD51" s="71">
        <v>22.94</v>
      </c>
      <c r="DE51" s="71">
        <v>22.91</v>
      </c>
      <c r="DF51" s="71">
        <v>22.85</v>
      </c>
      <c r="DG51" s="71">
        <v>22.82</v>
      </c>
      <c r="DH51" s="71">
        <v>22.81</v>
      </c>
      <c r="DI51" s="71">
        <v>22.86</v>
      </c>
      <c r="DJ51" s="71">
        <v>22.85</v>
      </c>
      <c r="DK51" s="71">
        <v>22.86</v>
      </c>
      <c r="DL51" s="50"/>
      <c r="DM51" s="116">
        <v>61.106000000000002</v>
      </c>
      <c r="DN51" s="71">
        <v>22.91</v>
      </c>
      <c r="DO51" s="71">
        <v>22.89</v>
      </c>
      <c r="DP51" s="71">
        <v>22.9</v>
      </c>
      <c r="DQ51" s="71">
        <v>22.88</v>
      </c>
      <c r="DR51" s="71">
        <v>22.88</v>
      </c>
      <c r="DS51" s="71"/>
      <c r="DT51" s="71">
        <v>22.85</v>
      </c>
      <c r="DU51" s="71">
        <v>22.83</v>
      </c>
      <c r="DV51" s="71">
        <v>22.81</v>
      </c>
      <c r="DW51" s="71"/>
      <c r="DX51" s="50"/>
      <c r="DY51" s="71">
        <v>22.81</v>
      </c>
      <c r="DZ51" s="71"/>
      <c r="EA51" s="71">
        <v>22.79</v>
      </c>
      <c r="EB51" s="71"/>
      <c r="EC51" s="71">
        <v>22.8</v>
      </c>
      <c r="ED51" s="71">
        <v>22.82</v>
      </c>
      <c r="EE51" s="71">
        <v>22.86</v>
      </c>
      <c r="EF51" s="71">
        <v>22.86</v>
      </c>
      <c r="EG51" s="71">
        <v>22.86</v>
      </c>
      <c r="EH51" s="71">
        <v>22.85</v>
      </c>
      <c r="EI51" s="50"/>
      <c r="EJ51" s="116">
        <v>61.106000000000002</v>
      </c>
      <c r="EK51" s="71">
        <v>22.87</v>
      </c>
      <c r="EL51" s="71"/>
      <c r="EM51" s="71">
        <v>22.86</v>
      </c>
      <c r="EN51" s="71"/>
      <c r="EO51" s="71">
        <v>22.91</v>
      </c>
      <c r="EP51" s="71"/>
      <c r="EQ51" s="71">
        <v>22.93</v>
      </c>
      <c r="ER51" s="71"/>
      <c r="ES51" s="71">
        <v>22.94</v>
      </c>
      <c r="ET51" s="71"/>
      <c r="EU51" s="50"/>
      <c r="EV51" s="71">
        <v>22.91</v>
      </c>
      <c r="EW51" s="71"/>
      <c r="EX51" s="71">
        <v>22.9</v>
      </c>
      <c r="EY51" s="71"/>
      <c r="EZ51" s="71">
        <v>22.9</v>
      </c>
      <c r="FA51" s="71"/>
      <c r="FB51" s="71">
        <v>22.9</v>
      </c>
      <c r="FC51" s="71"/>
      <c r="FD51" s="71">
        <v>22.9</v>
      </c>
      <c r="FE51" s="71"/>
      <c r="FF51" s="50"/>
      <c r="FG51" s="116">
        <v>61.106000000000002</v>
      </c>
      <c r="FH51" s="71">
        <v>22.98</v>
      </c>
      <c r="FI51" s="71">
        <v>22.98</v>
      </c>
      <c r="FJ51" s="71">
        <v>22.98</v>
      </c>
      <c r="FK51" s="71"/>
      <c r="FL51" s="71">
        <v>22.98</v>
      </c>
      <c r="FM51" s="71">
        <v>22.99</v>
      </c>
      <c r="FN51" s="71">
        <v>23.03</v>
      </c>
      <c r="FO51" s="71">
        <v>23.03</v>
      </c>
      <c r="FP51" s="71"/>
      <c r="FQ51" s="71">
        <v>23.08</v>
      </c>
      <c r="FR51" s="50"/>
      <c r="FS51" s="116">
        <v>61.106000000000002</v>
      </c>
      <c r="FT51" s="137">
        <v>23.07</v>
      </c>
      <c r="FU51" s="137"/>
      <c r="FV51" s="137">
        <v>23.07</v>
      </c>
      <c r="FW51" s="137"/>
      <c r="FX51" s="137">
        <v>23.06</v>
      </c>
      <c r="FY51" s="137"/>
      <c r="FZ51" s="137">
        <v>23.08</v>
      </c>
      <c r="GA51" s="137"/>
      <c r="GB51" s="137">
        <v>23.09</v>
      </c>
      <c r="GC51" s="137"/>
      <c r="GD51" s="50"/>
      <c r="GE51" s="116">
        <v>61.106000000000002</v>
      </c>
      <c r="GF51" s="137">
        <v>23.07</v>
      </c>
      <c r="GG51" s="137"/>
      <c r="GH51" s="137">
        <v>23.06</v>
      </c>
      <c r="GI51" s="137"/>
      <c r="GJ51" s="137">
        <v>23</v>
      </c>
      <c r="GK51" s="137"/>
      <c r="GL51" s="137">
        <v>22.98</v>
      </c>
      <c r="GM51" s="137"/>
      <c r="GN51" s="137">
        <v>23</v>
      </c>
      <c r="GO51" s="137"/>
      <c r="GP51" s="50"/>
      <c r="GQ51" s="116">
        <v>61.106000000000002</v>
      </c>
      <c r="GR51" s="137">
        <v>23.1</v>
      </c>
      <c r="GS51" s="137"/>
      <c r="GT51" s="137">
        <v>23.1</v>
      </c>
      <c r="GU51" s="137"/>
      <c r="GV51" s="137">
        <v>23.12</v>
      </c>
      <c r="GW51" s="137"/>
      <c r="GX51" s="137">
        <v>22.11</v>
      </c>
      <c r="GY51" s="137"/>
      <c r="GZ51" s="137">
        <v>23.11</v>
      </c>
      <c r="HA51" s="137"/>
      <c r="HB51" s="50"/>
      <c r="HC51" s="116">
        <v>61.106000000000002</v>
      </c>
      <c r="HD51" s="137">
        <v>23.09</v>
      </c>
      <c r="HE51" s="137"/>
      <c r="HF51" s="137">
        <v>23.07</v>
      </c>
      <c r="HG51" s="137"/>
      <c r="HH51" s="137">
        <v>23.08</v>
      </c>
      <c r="HI51" s="137"/>
      <c r="HJ51" s="137"/>
      <c r="HK51" s="137"/>
      <c r="HL51" s="137"/>
      <c r="HM51" s="137"/>
      <c r="HN51" s="50"/>
    </row>
    <row r="52" spans="1:222" x14ac:dyDescent="0.35">
      <c r="A52" s="157"/>
      <c r="B52" s="20" t="s">
        <v>38</v>
      </c>
      <c r="C52" s="73" t="s">
        <v>61</v>
      </c>
      <c r="D52" s="154"/>
      <c r="E52" s="41">
        <v>37.880000000000003</v>
      </c>
      <c r="F52" s="42"/>
      <c r="G52" s="42">
        <v>37.840000000000003</v>
      </c>
      <c r="H52" s="42">
        <v>37.840000000000003</v>
      </c>
      <c r="I52" s="43">
        <f>B51-I51</f>
        <v>37.83</v>
      </c>
      <c r="J52" s="21">
        <f>AVERAGE(E52:I52)</f>
        <v>37.847499999999997</v>
      </c>
      <c r="K52" s="41">
        <f>B51-K51</f>
        <v>37.86</v>
      </c>
      <c r="L52" s="42">
        <f>B51-L51</f>
        <v>37.900000000000006</v>
      </c>
      <c r="M52" s="42">
        <f>B51-M51</f>
        <v>37.89</v>
      </c>
      <c r="N52" s="42">
        <f>B51-N51</f>
        <v>37.870000000000005</v>
      </c>
      <c r="O52" s="42">
        <f>B51-O51</f>
        <v>37.85</v>
      </c>
      <c r="P52" s="21">
        <f>AVERAGE(K52:O52)</f>
        <v>37.874000000000002</v>
      </c>
      <c r="Q52" s="41">
        <f>B51-Q51</f>
        <v>37.930000000000007</v>
      </c>
      <c r="R52" s="42">
        <f>B51-R51</f>
        <v>37.870000000000005</v>
      </c>
      <c r="S52" s="42">
        <f>B51-S51</f>
        <v>37.790000000000006</v>
      </c>
      <c r="T52" s="42">
        <f>B51-T51</f>
        <v>37.78</v>
      </c>
      <c r="U52" s="42">
        <f>B51-U51</f>
        <v>37.83</v>
      </c>
      <c r="V52" s="21">
        <f>AVERAGE(Q52:U52)</f>
        <v>37.839999999999996</v>
      </c>
      <c r="W52" s="41">
        <f>B51-W51</f>
        <v>37.840000000000003</v>
      </c>
      <c r="X52" s="42">
        <f>B51-X51</f>
        <v>37.82</v>
      </c>
      <c r="Y52" s="42">
        <f>B51-Y51</f>
        <v>37.86</v>
      </c>
      <c r="Z52" s="42">
        <f>B51-Z51</f>
        <v>37.870000000000005</v>
      </c>
      <c r="AA52" s="42">
        <f>B51-AA51</f>
        <v>37.880000000000003</v>
      </c>
      <c r="AB52" s="21">
        <f>AVERAGE(W52:AA52)</f>
        <v>37.853999999999999</v>
      </c>
      <c r="AC52" s="42">
        <f>B51-AC51</f>
        <v>37.85</v>
      </c>
      <c r="AD52" s="42">
        <f>B51-AD51</f>
        <v>37.840000000000003</v>
      </c>
      <c r="AE52" s="42">
        <f>B51-AE51</f>
        <v>37.94</v>
      </c>
      <c r="AF52" s="42">
        <f>B51-AF51</f>
        <v>37.83</v>
      </c>
      <c r="AG52" s="42">
        <f>B51-AG51</f>
        <v>37.840000000000003</v>
      </c>
      <c r="AH52" s="42">
        <f>B51-AH51</f>
        <v>37.840000000000003</v>
      </c>
      <c r="AI52" s="42">
        <f>B51-AI51</f>
        <v>37.86</v>
      </c>
      <c r="AJ52" s="21">
        <f>AVERAGE(AC52:AI52)</f>
        <v>37.857142857142854</v>
      </c>
      <c r="AK52" s="42">
        <f>B51-AK51</f>
        <v>37.85</v>
      </c>
      <c r="AL52" s="42">
        <f>B51-AL51</f>
        <v>37.89</v>
      </c>
      <c r="AM52" s="42">
        <f>B51-AM51</f>
        <v>37.930000000000007</v>
      </c>
      <c r="AN52" s="42">
        <f>B51-AN51</f>
        <v>37.94</v>
      </c>
      <c r="AO52" s="42">
        <f>B51-AO51</f>
        <v>37.910000000000004</v>
      </c>
      <c r="AP52" s="42">
        <f>B51-AP51</f>
        <v>37.97</v>
      </c>
      <c r="AQ52" s="42">
        <f>B51-AQ51</f>
        <v>37.94</v>
      </c>
      <c r="AR52" s="42">
        <f>B51-AR51</f>
        <v>37.950000000000003</v>
      </c>
      <c r="AS52" s="42">
        <f>B51-AS51</f>
        <v>37.910000000000004</v>
      </c>
      <c r="AT52" s="42" t="s">
        <v>23</v>
      </c>
      <c r="AU52" s="21">
        <f>AVERAGE(AK52:AT52)</f>
        <v>37.921111111111117</v>
      </c>
      <c r="AV52" s="42"/>
      <c r="AW52" s="91"/>
      <c r="AX52" s="95"/>
      <c r="AY52" s="106"/>
      <c r="AZ52" s="101">
        <f>B51-AZ51</f>
        <v>37.880000000000003</v>
      </c>
      <c r="BA52" s="101">
        <f>B51-BA51</f>
        <v>37.924999999999997</v>
      </c>
      <c r="BB52" s="101">
        <f>B51-BB51</f>
        <v>38.010000000000005</v>
      </c>
      <c r="BC52" s="101">
        <f>B51-BC51</f>
        <v>38.090000000000003</v>
      </c>
      <c r="BD52" s="101">
        <f>B51-BD51</f>
        <v>38.055000000000007</v>
      </c>
      <c r="BE52" s="101">
        <f>B51-BE51</f>
        <v>38.11</v>
      </c>
      <c r="BF52" s="21">
        <f>AVERAGE(AV52:BE52)</f>
        <v>38.011666666666677</v>
      </c>
      <c r="BG52" s="101">
        <f>B51-BG51</f>
        <v>38.010000000000005</v>
      </c>
      <c r="BH52" s="101" t="s">
        <v>23</v>
      </c>
      <c r="BI52" s="101">
        <f>B51-BI51</f>
        <v>38.1</v>
      </c>
      <c r="BJ52" s="101">
        <f>B51-BJ51</f>
        <v>38.115000000000002</v>
      </c>
      <c r="BK52" s="101">
        <f>B51-BK51</f>
        <v>38.105000000000004</v>
      </c>
      <c r="BL52" s="101">
        <f>B51-BL51</f>
        <v>38.076000000000001</v>
      </c>
      <c r="BM52" s="111"/>
      <c r="BN52" s="101">
        <f>BM51-BN51</f>
        <v>38.186</v>
      </c>
      <c r="BO52" s="101">
        <f>BM51-BO51</f>
        <v>38.156000000000006</v>
      </c>
      <c r="BP52" s="101">
        <f>BM51-BP51</f>
        <v>38.136000000000003</v>
      </c>
      <c r="BQ52" s="42" t="s">
        <v>23</v>
      </c>
      <c r="BR52" s="21">
        <f>AVERAGE(BG52:BQ52)</f>
        <v>38.110500000000009</v>
      </c>
      <c r="BS52" s="101">
        <f>BM51-BS51</f>
        <v>38.055999999999997</v>
      </c>
      <c r="BT52" s="101">
        <f>BM51-BT51</f>
        <v>38.076000000000001</v>
      </c>
      <c r="BU52" s="101">
        <f>BM51-BU51</f>
        <v>38.036000000000001</v>
      </c>
      <c r="BV52" s="101">
        <f>BM51-BV51</f>
        <v>38.066000000000003</v>
      </c>
      <c r="BW52" s="101">
        <f>BM51-BW51</f>
        <v>38.085999999999999</v>
      </c>
      <c r="BX52" s="42">
        <f>BM51-BX51</f>
        <v>38.076000000000001</v>
      </c>
      <c r="BY52" s="111"/>
      <c r="BZ52" s="101">
        <f>BY51-BZ51</f>
        <v>38.046000000000006</v>
      </c>
      <c r="CA52" s="42">
        <f>BY51-CA51</f>
        <v>38.066000000000003</v>
      </c>
      <c r="CB52" s="101">
        <f>BY51-CB51</f>
        <v>38.096000000000004</v>
      </c>
      <c r="CC52" s="42">
        <f>BY51-CC51</f>
        <v>38.106000000000002</v>
      </c>
      <c r="CD52" s="21">
        <f>AVERAGE(BS52:CC52)</f>
        <v>38.071000000000005</v>
      </c>
      <c r="CE52" s="101">
        <f>BY51-CE51</f>
        <v>37.936</v>
      </c>
      <c r="CF52" s="101">
        <f>BY51-CF51</f>
        <v>37.941000000000003</v>
      </c>
      <c r="CG52" s="129">
        <f>BY51-CG51</f>
        <v>37.945999999999998</v>
      </c>
      <c r="CH52" s="101">
        <f>BY51-CH51</f>
        <v>37.966000000000001</v>
      </c>
      <c r="CI52" s="101">
        <f>BY51-CI51</f>
        <v>37.956000000000003</v>
      </c>
      <c r="CJ52" s="101">
        <f>BY51-CJ51</f>
        <v>37.981000000000002</v>
      </c>
      <c r="CK52" s="101">
        <f>BY51-CK51</f>
        <v>37.975999999999999</v>
      </c>
      <c r="CL52" s="101">
        <f>BY51-CL51</f>
        <v>38.006</v>
      </c>
      <c r="CM52" s="101">
        <f>CO51-CM51</f>
        <v>38.036000000000001</v>
      </c>
      <c r="CN52" s="101">
        <f>CO51-CN51</f>
        <v>38.006</v>
      </c>
      <c r="CO52" s="111"/>
      <c r="CP52" s="21">
        <f>AVERAGE(CE52:CN52)</f>
        <v>37.975000000000001</v>
      </c>
      <c r="CQ52" s="101">
        <f>CO51-CQ51</f>
        <v>37.996000000000002</v>
      </c>
      <c r="CR52" s="101">
        <f>CO51-CR51</f>
        <v>38.036000000000001</v>
      </c>
      <c r="CS52" s="129">
        <f>CO51-CS51</f>
        <v>38.016000000000005</v>
      </c>
      <c r="CT52" s="101">
        <f>CO51-CT51</f>
        <v>38.006</v>
      </c>
      <c r="CU52" s="101">
        <f>CO51-CU51</f>
        <v>38.016000000000005</v>
      </c>
      <c r="CV52" s="101">
        <f>CO51-CV51</f>
        <v>38.016000000000005</v>
      </c>
      <c r="CW52" s="101">
        <f>CO51-CW51</f>
        <v>38.026000000000003</v>
      </c>
      <c r="CX52" s="101">
        <f>CO51-CX51</f>
        <v>38.016000000000005</v>
      </c>
      <c r="CY52" s="101">
        <f>CO51-CY51</f>
        <v>37.996000000000002</v>
      </c>
      <c r="CZ52" s="101">
        <f>CO51-CZ51</f>
        <v>38.006</v>
      </c>
      <c r="DA52" s="21">
        <f>AVERAGE(CP52:CY52)</f>
        <v>38.009900000000002</v>
      </c>
      <c r="DB52" s="101">
        <f>CO51-DB51</f>
        <v>38.066000000000003</v>
      </c>
      <c r="DC52" s="101">
        <f>CO51-DC51</f>
        <v>38.096000000000004</v>
      </c>
      <c r="DD52" s="129">
        <f>CO51-DD51</f>
        <v>38.165999999999997</v>
      </c>
      <c r="DE52" s="101">
        <f>CO51-DE51</f>
        <v>38.195999999999998</v>
      </c>
      <c r="DF52" s="101">
        <f>CO51-DF51</f>
        <v>38.256</v>
      </c>
      <c r="DG52" s="101">
        <f>CO51-DG51</f>
        <v>38.286000000000001</v>
      </c>
      <c r="DH52" s="101">
        <f>CO51-DH51</f>
        <v>38.296000000000006</v>
      </c>
      <c r="DI52" s="101">
        <f>CO51-DI51</f>
        <v>38.246000000000002</v>
      </c>
      <c r="DJ52" s="101">
        <f>CO51-DJ51</f>
        <v>38.256</v>
      </c>
      <c r="DK52" s="101">
        <f>CO51-DK51</f>
        <v>38.246000000000002</v>
      </c>
      <c r="DL52" s="21">
        <f>AVERAGE(DB52:DK52)</f>
        <v>38.210999999999999</v>
      </c>
      <c r="DM52" s="111"/>
      <c r="DN52" s="101">
        <f>DM51-DN51</f>
        <v>38.195999999999998</v>
      </c>
      <c r="DO52" s="101">
        <f>DM51-DO51</f>
        <v>38.216000000000001</v>
      </c>
      <c r="DP52" s="129">
        <f>DM51-DP51</f>
        <v>38.206000000000003</v>
      </c>
      <c r="DQ52" s="101">
        <f>DM51-DQ51</f>
        <v>38.225999999999999</v>
      </c>
      <c r="DR52" s="101">
        <f>DM51-DR51</f>
        <v>38.225999999999999</v>
      </c>
      <c r="DS52" s="101"/>
      <c r="DT52" s="101">
        <f>DM51-DT51</f>
        <v>38.256</v>
      </c>
      <c r="DU52" s="101">
        <f>DM51-DU51</f>
        <v>38.276000000000003</v>
      </c>
      <c r="DV52" s="101">
        <f>DM51-DV51</f>
        <v>38.296000000000006</v>
      </c>
      <c r="DW52" s="101"/>
      <c r="DX52" s="21">
        <f>AVERAGE(DN52:DW52)</f>
        <v>38.237249999999996</v>
      </c>
      <c r="DY52" s="101">
        <f>DM51-DY51</f>
        <v>38.296000000000006</v>
      </c>
      <c r="DZ52" s="101"/>
      <c r="EA52" s="129">
        <f>DM51-EA51</f>
        <v>38.316000000000003</v>
      </c>
      <c r="EB52" s="101"/>
      <c r="EC52" s="101">
        <f>DM51-EC51</f>
        <v>38.305999999999997</v>
      </c>
      <c r="ED52" s="101">
        <f>DM51-ED51</f>
        <v>38.286000000000001</v>
      </c>
      <c r="EE52" s="101">
        <f>DM51-EE51</f>
        <v>38.246000000000002</v>
      </c>
      <c r="EF52" s="101">
        <f>EJ51-EF51</f>
        <v>38.246000000000002</v>
      </c>
      <c r="EG52" s="101">
        <f>EJ51-EG51</f>
        <v>38.246000000000002</v>
      </c>
      <c r="EH52" s="101">
        <f>EJ51-EH51</f>
        <v>38.256</v>
      </c>
      <c r="EI52" s="21">
        <f>AVERAGE(EC52:EH52,EA52,DY52)</f>
        <v>38.274750000000004</v>
      </c>
      <c r="EJ52" s="111"/>
      <c r="EK52" s="101">
        <f>EJ51-EK51</f>
        <v>38.236000000000004</v>
      </c>
      <c r="EL52" s="101"/>
      <c r="EM52" s="129">
        <f>EJ51-EM51</f>
        <v>38.246000000000002</v>
      </c>
      <c r="EN52" s="101"/>
      <c r="EO52" s="101">
        <f>EJ51-EO51</f>
        <v>38.195999999999998</v>
      </c>
      <c r="EP52" s="101"/>
      <c r="EQ52" s="101">
        <f>EJ51-EQ51</f>
        <v>38.176000000000002</v>
      </c>
      <c r="ER52" s="101"/>
      <c r="ES52" s="101">
        <f>EJ51-ES51</f>
        <v>38.165999999999997</v>
      </c>
      <c r="ET52" s="101"/>
      <c r="EU52" s="21">
        <f>AVERAGE(ES52:ET52,EQ52,EO52,EM52,EK52)</f>
        <v>38.203999999999994</v>
      </c>
      <c r="EV52" s="101">
        <f>EJ51-EV51</f>
        <v>38.195999999999998</v>
      </c>
      <c r="EW52" s="101"/>
      <c r="EX52" s="129">
        <f>EJ51-EX51</f>
        <v>38.206000000000003</v>
      </c>
      <c r="EY52" s="101"/>
      <c r="EZ52" s="101">
        <f>EJ51-EZ51</f>
        <v>38.206000000000003</v>
      </c>
      <c r="FA52" s="101"/>
      <c r="FB52" s="101">
        <f>EJ51-FB51</f>
        <v>38.206000000000003</v>
      </c>
      <c r="FC52" s="101"/>
      <c r="FD52" s="101">
        <f>EJ51-FD51</f>
        <v>38.206000000000003</v>
      </c>
      <c r="FE52" s="101"/>
      <c r="FF52" s="21">
        <f>AVERAGE(FD52:FE52,EV52,EX52,EZ52,FB52,FD52)</f>
        <v>38.204333333333345</v>
      </c>
      <c r="FG52" s="111"/>
      <c r="FH52" s="101">
        <f>FG51-FH51</f>
        <v>38.126000000000005</v>
      </c>
      <c r="FI52" s="101">
        <f>FG51-FI51</f>
        <v>38.126000000000005</v>
      </c>
      <c r="FJ52" s="129">
        <f>FG51-FJ51</f>
        <v>38.126000000000005</v>
      </c>
      <c r="FK52" s="101"/>
      <c r="FL52" s="101">
        <f>FG51-FL51</f>
        <v>38.126000000000005</v>
      </c>
      <c r="FM52" s="101">
        <f>FG51-FM51</f>
        <v>38.116</v>
      </c>
      <c r="FN52" s="101">
        <f>FG51-FN51</f>
        <v>38.076000000000001</v>
      </c>
      <c r="FO52" s="101">
        <f>FG51-FO51</f>
        <v>38.076000000000001</v>
      </c>
      <c r="FP52" s="101"/>
      <c r="FQ52" s="101">
        <f>FG51-FQ51</f>
        <v>38.026000000000003</v>
      </c>
      <c r="FR52" s="21">
        <f>AVERAGE(FP52:FQ52,FH52,FJ52,FL52,FN52,FP52)</f>
        <v>38.096000000000004</v>
      </c>
      <c r="FS52" s="111"/>
      <c r="FT52" s="133">
        <f>FS51-FT51</f>
        <v>38.036000000000001</v>
      </c>
      <c r="FU52" s="133"/>
      <c r="FV52" s="133">
        <f>FS51-FV51</f>
        <v>38.036000000000001</v>
      </c>
      <c r="FW52" s="133"/>
      <c r="FX52" s="133">
        <f>FS51-FX51</f>
        <v>38.046000000000006</v>
      </c>
      <c r="FY52" s="133"/>
      <c r="FZ52" s="133">
        <f>FS51-FZ51</f>
        <v>38.026000000000003</v>
      </c>
      <c r="GA52" s="133"/>
      <c r="GB52" s="133">
        <f>FS51-GB51</f>
        <v>38.016000000000005</v>
      </c>
      <c r="GC52" s="133"/>
      <c r="GD52" s="21">
        <f>AVERAGE(GB52:GC52,FT52,FV52,FX52,FZ52,GB52)</f>
        <v>38.029333333333341</v>
      </c>
      <c r="GE52" s="111"/>
      <c r="GF52" s="133">
        <f>GE51-GF51</f>
        <v>38.036000000000001</v>
      </c>
      <c r="GG52" s="133"/>
      <c r="GH52" s="133">
        <f>GE51-GH51</f>
        <v>38.046000000000006</v>
      </c>
      <c r="GI52" s="133"/>
      <c r="GJ52" s="133">
        <f>GE51-GJ51</f>
        <v>38.106000000000002</v>
      </c>
      <c r="GK52" s="133"/>
      <c r="GL52" s="133">
        <f>GE51-GL51</f>
        <v>38.126000000000005</v>
      </c>
      <c r="GM52" s="133"/>
      <c r="GN52" s="133">
        <f>GE51-GN51</f>
        <v>38.106000000000002</v>
      </c>
      <c r="GO52" s="133"/>
      <c r="GP52" s="21">
        <f>AVERAGE(GN52:GO52,GF52,GH52,GJ52,GL52,GN52)</f>
        <v>38.087666666666671</v>
      </c>
      <c r="GQ52" s="111"/>
      <c r="GR52" s="133">
        <f>GQ51-GR51</f>
        <v>38.006</v>
      </c>
      <c r="GS52" s="133"/>
      <c r="GT52" s="133">
        <f>GQ51-GT51</f>
        <v>38.006</v>
      </c>
      <c r="GU52" s="133"/>
      <c r="GV52" s="133">
        <f>GQ51-GV51</f>
        <v>37.986000000000004</v>
      </c>
      <c r="GW52" s="133"/>
      <c r="GX52" s="133">
        <f>GQ51-GX51</f>
        <v>38.996000000000002</v>
      </c>
      <c r="GY52" s="133"/>
      <c r="GZ52" s="133">
        <f>GQ51-GZ51</f>
        <v>37.996000000000002</v>
      </c>
      <c r="HA52" s="133"/>
      <c r="HB52" s="21">
        <f>AVERAGE(GZ52:HA52,GR52,GT52,GV52,GX52,GZ52)</f>
        <v>38.164333333333339</v>
      </c>
      <c r="HC52" s="111"/>
      <c r="HD52" s="133">
        <f>HC51-HD51</f>
        <v>38.016000000000005</v>
      </c>
      <c r="HE52" s="133"/>
      <c r="HF52" s="133">
        <f>HC51-HF51</f>
        <v>38.036000000000001</v>
      </c>
      <c r="HG52" s="133"/>
      <c r="HH52" s="133">
        <f>HC51-HH51</f>
        <v>38.026000000000003</v>
      </c>
      <c r="HI52" s="133"/>
      <c r="HJ52" s="133"/>
      <c r="HK52" s="133"/>
      <c r="HL52" s="133"/>
      <c r="HM52" s="133"/>
      <c r="HN52" s="21">
        <f>AVERAGE(HL52:HM52,HD52,HF52,HH52,HJ52,HL52)</f>
        <v>38.026000000000003</v>
      </c>
    </row>
    <row r="53" spans="1:222" ht="15" thickBot="1" x14ac:dyDescent="0.4">
      <c r="A53" s="142"/>
      <c r="B53" s="45" t="s">
        <v>62</v>
      </c>
      <c r="C53" s="74" t="s">
        <v>42</v>
      </c>
      <c r="D53" s="155"/>
      <c r="E53" s="54"/>
      <c r="F53" s="58"/>
      <c r="G53" s="51"/>
      <c r="H53" s="51"/>
      <c r="I53" s="52"/>
      <c r="J53" s="72"/>
      <c r="K53" s="54"/>
      <c r="L53" s="51"/>
      <c r="M53" s="55">
        <v>35.520000000000003</v>
      </c>
      <c r="N53" s="55">
        <v>35.520000000000003</v>
      </c>
      <c r="O53" s="55">
        <v>35.56</v>
      </c>
      <c r="P53" s="56"/>
      <c r="Q53" s="57">
        <v>35.549999999999997</v>
      </c>
      <c r="R53" s="55">
        <v>35.56</v>
      </c>
      <c r="S53" s="55">
        <v>35.56</v>
      </c>
      <c r="T53" s="55">
        <v>35.659999999999997</v>
      </c>
      <c r="U53" s="55">
        <v>35.799999999999997</v>
      </c>
      <c r="V53" s="56"/>
      <c r="W53" s="57">
        <v>35.799999999999997</v>
      </c>
      <c r="X53" s="55">
        <v>35.82</v>
      </c>
      <c r="Y53" s="55">
        <v>35.82</v>
      </c>
      <c r="Z53" s="55">
        <v>35.74</v>
      </c>
      <c r="AA53" s="55">
        <v>35.72</v>
      </c>
      <c r="AB53" s="56"/>
      <c r="AC53" s="57">
        <v>35.57</v>
      </c>
      <c r="AD53" s="57">
        <v>35.590000000000003</v>
      </c>
      <c r="AE53" s="55">
        <v>35.57</v>
      </c>
      <c r="AF53" s="55">
        <v>35.549999999999997</v>
      </c>
      <c r="AG53" s="55" t="s">
        <v>23</v>
      </c>
      <c r="AH53" s="55">
        <v>35.520000000000003</v>
      </c>
      <c r="AI53" s="55" t="s">
        <v>23</v>
      </c>
      <c r="AJ53" s="56"/>
      <c r="AK53" s="57">
        <v>35.479999999999997</v>
      </c>
      <c r="AL53" s="55" t="s">
        <v>23</v>
      </c>
      <c r="AM53" s="57">
        <v>35.47</v>
      </c>
      <c r="AN53" s="55" t="s">
        <v>23</v>
      </c>
      <c r="AO53" s="55">
        <v>35.47</v>
      </c>
      <c r="AP53" s="55" t="s">
        <v>23</v>
      </c>
      <c r="AQ53" s="55">
        <v>35.46</v>
      </c>
      <c r="AR53" s="55" t="s">
        <v>23</v>
      </c>
      <c r="AS53" s="55">
        <v>35.479999999999997</v>
      </c>
      <c r="AT53" s="55" t="s">
        <v>23</v>
      </c>
      <c r="AU53" s="56"/>
      <c r="AV53" s="57"/>
      <c r="AW53" s="93"/>
      <c r="AX53" s="97"/>
      <c r="AY53" s="107"/>
      <c r="AZ53" s="102">
        <v>35.54</v>
      </c>
      <c r="BA53" s="57">
        <v>35.299999999999997</v>
      </c>
      <c r="BB53" s="55">
        <v>35.31</v>
      </c>
      <c r="BC53" s="55">
        <v>35.32</v>
      </c>
      <c r="BD53" s="55">
        <v>35.5</v>
      </c>
      <c r="BE53" s="55" t="s">
        <v>23</v>
      </c>
      <c r="BF53" s="56"/>
      <c r="BG53" s="57">
        <v>35.5</v>
      </c>
      <c r="BH53" s="92" t="s">
        <v>23</v>
      </c>
      <c r="BI53" s="97">
        <v>35.51</v>
      </c>
      <c r="BJ53" s="107" t="s">
        <v>23</v>
      </c>
      <c r="BK53" s="102">
        <v>35.5</v>
      </c>
      <c r="BL53" s="57" t="s">
        <v>23</v>
      </c>
      <c r="BM53" s="115"/>
      <c r="BN53" s="55">
        <v>35.869999999999997</v>
      </c>
      <c r="BO53" s="55" t="s">
        <v>23</v>
      </c>
      <c r="BP53" s="55">
        <v>38.880000000000003</v>
      </c>
      <c r="BQ53" s="55" t="s">
        <v>23</v>
      </c>
      <c r="BR53" s="56"/>
      <c r="BS53" s="55">
        <v>35.909999999999997</v>
      </c>
      <c r="BT53" s="55" t="s">
        <v>23</v>
      </c>
      <c r="BU53" s="55">
        <v>35.880000000000003</v>
      </c>
      <c r="BV53" s="55" t="s">
        <v>23</v>
      </c>
      <c r="BW53" s="55">
        <v>35.86</v>
      </c>
      <c r="BX53" s="55" t="s">
        <v>23</v>
      </c>
      <c r="BY53" s="115"/>
      <c r="BZ53" s="55">
        <v>35.86</v>
      </c>
      <c r="CA53" s="55" t="s">
        <v>23</v>
      </c>
      <c r="CB53" s="55">
        <v>35.9</v>
      </c>
      <c r="CC53" s="55" t="s">
        <v>23</v>
      </c>
      <c r="CD53" s="56"/>
      <c r="CE53" s="55">
        <v>35.9</v>
      </c>
      <c r="CF53" s="55" t="s">
        <v>23</v>
      </c>
      <c r="CG53" s="55">
        <v>35.909999999999997</v>
      </c>
      <c r="CH53" s="55" t="s">
        <v>23</v>
      </c>
      <c r="CI53" s="55">
        <v>35.86</v>
      </c>
      <c r="CJ53" s="55" t="s">
        <v>23</v>
      </c>
      <c r="CK53" s="55">
        <v>35.840000000000003</v>
      </c>
      <c r="CL53" s="55" t="s">
        <v>23</v>
      </c>
      <c r="CM53" s="55">
        <v>35.92</v>
      </c>
      <c r="CN53" s="55" t="s">
        <v>23</v>
      </c>
      <c r="CO53" s="115"/>
      <c r="CP53" s="56"/>
      <c r="CQ53" s="55">
        <v>35.85</v>
      </c>
      <c r="CR53" s="55" t="s">
        <v>23</v>
      </c>
      <c r="CS53" s="55">
        <v>35.9</v>
      </c>
      <c r="CT53" s="55" t="s">
        <v>23</v>
      </c>
      <c r="CU53" s="55">
        <v>35.880000000000003</v>
      </c>
      <c r="CV53" s="55" t="s">
        <v>23</v>
      </c>
      <c r="CW53" s="55">
        <v>35.86</v>
      </c>
      <c r="CX53" s="55" t="s">
        <v>23</v>
      </c>
      <c r="CY53" s="55">
        <v>35.85</v>
      </c>
      <c r="CZ53" s="55" t="s">
        <v>23</v>
      </c>
      <c r="DA53" s="56"/>
      <c r="DB53" s="55">
        <v>35.840000000000003</v>
      </c>
      <c r="DC53" s="55" t="s">
        <v>23</v>
      </c>
      <c r="DD53" s="55">
        <v>35.85</v>
      </c>
      <c r="DE53" s="55" t="s">
        <v>23</v>
      </c>
      <c r="DF53" s="55">
        <v>35.880000000000003</v>
      </c>
      <c r="DG53" s="55" t="s">
        <v>23</v>
      </c>
      <c r="DH53" s="55">
        <v>35.89</v>
      </c>
      <c r="DI53" s="55" t="s">
        <v>23</v>
      </c>
      <c r="DJ53" s="55">
        <v>35.89</v>
      </c>
      <c r="DK53" s="55" t="s">
        <v>23</v>
      </c>
      <c r="DL53" s="56"/>
      <c r="DM53" s="115"/>
      <c r="DN53" s="55">
        <v>35.85</v>
      </c>
      <c r="DO53" s="55" t="s">
        <v>23</v>
      </c>
      <c r="DP53" s="55">
        <v>35.869999999999997</v>
      </c>
      <c r="DQ53" s="55" t="s">
        <v>23</v>
      </c>
      <c r="DR53" s="55">
        <v>35.86</v>
      </c>
      <c r="DS53" s="55" t="s">
        <v>23</v>
      </c>
      <c r="DT53" s="55">
        <v>35.909999999999997</v>
      </c>
      <c r="DU53" s="55" t="s">
        <v>23</v>
      </c>
      <c r="DV53" s="55">
        <v>35.869999999999997</v>
      </c>
      <c r="DW53" s="55" t="s">
        <v>23</v>
      </c>
      <c r="DX53" s="56"/>
      <c r="DY53" s="55">
        <v>35.86</v>
      </c>
      <c r="DZ53" s="55" t="s">
        <v>23</v>
      </c>
      <c r="EA53" s="55">
        <v>35.869999999999997</v>
      </c>
      <c r="EB53" s="55" t="s">
        <v>23</v>
      </c>
      <c r="EC53" s="55" t="s">
        <v>23</v>
      </c>
      <c r="ED53" s="55" t="s">
        <v>23</v>
      </c>
      <c r="EE53" s="55" t="s">
        <v>23</v>
      </c>
      <c r="EF53" s="55" t="s">
        <v>23</v>
      </c>
      <c r="EG53" s="55" t="s">
        <v>23</v>
      </c>
      <c r="EH53" s="55" t="s">
        <v>23</v>
      </c>
      <c r="EI53" s="56"/>
      <c r="EJ53" s="115"/>
      <c r="EK53" s="55">
        <v>35.85</v>
      </c>
      <c r="EL53" s="55"/>
      <c r="EM53" s="55"/>
      <c r="EN53" s="55"/>
      <c r="EO53" s="55"/>
      <c r="EP53" s="55"/>
      <c r="EQ53" s="55"/>
      <c r="ER53" s="55"/>
      <c r="ES53" s="55"/>
      <c r="ET53" s="55"/>
      <c r="EU53" s="56"/>
      <c r="EV53" s="55">
        <v>35.86</v>
      </c>
      <c r="EW53" s="55"/>
      <c r="EX53" s="55"/>
      <c r="EY53" s="55"/>
      <c r="EZ53" s="55"/>
      <c r="FA53" s="55"/>
      <c r="FB53" s="55"/>
      <c r="FC53" s="55"/>
      <c r="FD53" s="55"/>
      <c r="FE53" s="55"/>
      <c r="FF53" s="56"/>
      <c r="FG53" s="115"/>
      <c r="FH53" s="55">
        <v>35.799999999999997</v>
      </c>
      <c r="FI53" s="55"/>
      <c r="FJ53" s="55"/>
      <c r="FK53" s="55"/>
      <c r="FL53" s="55"/>
      <c r="FM53" s="55"/>
      <c r="FN53" s="55"/>
      <c r="FO53" s="55"/>
      <c r="FP53" s="55"/>
      <c r="FQ53" s="55"/>
      <c r="FR53" s="56"/>
      <c r="FS53" s="115"/>
      <c r="FT53" s="134">
        <v>35.83</v>
      </c>
      <c r="FU53" s="134"/>
      <c r="FV53" s="134"/>
      <c r="FW53" s="134"/>
      <c r="FX53" s="134"/>
      <c r="FY53" s="134"/>
      <c r="FZ53" s="134"/>
      <c r="GA53" s="134"/>
      <c r="GB53" s="134"/>
      <c r="GC53" s="134"/>
      <c r="GD53" s="56"/>
      <c r="GE53" s="115"/>
      <c r="GF53" s="134">
        <v>35.85</v>
      </c>
      <c r="GG53" s="134"/>
      <c r="GH53" s="134"/>
      <c r="GI53" s="134"/>
      <c r="GJ53" s="134"/>
      <c r="GK53" s="134"/>
      <c r="GL53" s="134"/>
      <c r="GM53" s="134"/>
      <c r="GN53" s="134"/>
      <c r="GO53" s="134"/>
      <c r="GP53" s="56"/>
      <c r="GQ53" s="115"/>
      <c r="GR53" s="134">
        <v>35.840000000000003</v>
      </c>
      <c r="GS53" s="134"/>
      <c r="GT53" s="134"/>
      <c r="GU53" s="134"/>
      <c r="GV53" s="134"/>
      <c r="GW53" s="134"/>
      <c r="GX53" s="134"/>
      <c r="GY53" s="134"/>
      <c r="GZ53" s="134"/>
      <c r="HA53" s="134"/>
      <c r="HB53" s="56"/>
      <c r="HC53" s="115"/>
      <c r="HD53" s="134">
        <v>35.86</v>
      </c>
      <c r="HE53" s="134"/>
      <c r="HF53" s="134"/>
      <c r="HG53" s="134"/>
      <c r="HH53" s="134"/>
      <c r="HI53" s="134"/>
      <c r="HJ53" s="134"/>
      <c r="HK53" s="134"/>
      <c r="HL53" s="134"/>
      <c r="HM53" s="134"/>
      <c r="HN53" s="56"/>
    </row>
    <row r="54" spans="1:222" x14ac:dyDescent="0.35">
      <c r="A54" s="143" t="s">
        <v>26</v>
      </c>
      <c r="B54" s="128">
        <v>60.22</v>
      </c>
      <c r="C54" s="10" t="s">
        <v>63</v>
      </c>
      <c r="D54" s="153">
        <v>37.6</v>
      </c>
      <c r="E54" s="49">
        <v>22.875</v>
      </c>
      <c r="F54" s="46"/>
      <c r="G54" s="46">
        <v>22.7</v>
      </c>
      <c r="H54" s="46">
        <v>22.75</v>
      </c>
      <c r="I54" s="47">
        <v>22.77</v>
      </c>
      <c r="J54" s="48"/>
      <c r="K54" s="49">
        <v>22.72</v>
      </c>
      <c r="L54" s="46">
        <v>22.71</v>
      </c>
      <c r="M54" s="46">
        <v>22.73</v>
      </c>
      <c r="N54" s="46">
        <v>22.73</v>
      </c>
      <c r="O54" s="46">
        <v>22.72</v>
      </c>
      <c r="P54" s="50"/>
      <c r="Q54" s="70">
        <v>22.67</v>
      </c>
      <c r="R54" s="71">
        <v>22.71</v>
      </c>
      <c r="S54" s="71">
        <v>22.75</v>
      </c>
      <c r="T54" s="71">
        <v>22.76</v>
      </c>
      <c r="U54" s="71">
        <v>22.75</v>
      </c>
      <c r="V54" s="50"/>
      <c r="W54" s="70">
        <v>22.68</v>
      </c>
      <c r="X54" s="71">
        <v>22.76</v>
      </c>
      <c r="Y54" s="71">
        <v>22.71</v>
      </c>
      <c r="Z54" s="71">
        <v>22.69</v>
      </c>
      <c r="AA54" s="71">
        <v>22.69</v>
      </c>
      <c r="AB54" s="50"/>
      <c r="AC54" s="70">
        <v>22.7</v>
      </c>
      <c r="AD54" s="70">
        <v>22.72</v>
      </c>
      <c r="AE54" s="71">
        <v>22.7</v>
      </c>
      <c r="AF54" s="71">
        <v>22.73</v>
      </c>
      <c r="AG54" s="71">
        <v>22.75</v>
      </c>
      <c r="AH54" s="71">
        <v>22.73</v>
      </c>
      <c r="AI54" s="71">
        <v>22.75</v>
      </c>
      <c r="AJ54" s="50"/>
      <c r="AK54" s="70">
        <v>22.71</v>
      </c>
      <c r="AL54" s="70">
        <v>22.68</v>
      </c>
      <c r="AM54" s="70">
        <v>22.65</v>
      </c>
      <c r="AN54" s="70">
        <v>22.67</v>
      </c>
      <c r="AO54" s="71">
        <v>22.66</v>
      </c>
      <c r="AP54" s="71">
        <v>22.64</v>
      </c>
      <c r="AQ54" s="71">
        <v>22.62</v>
      </c>
      <c r="AR54" s="71">
        <v>22.6</v>
      </c>
      <c r="AS54" s="71">
        <v>22.63</v>
      </c>
      <c r="AT54" s="71">
        <v>22.62</v>
      </c>
      <c r="AU54" s="50"/>
      <c r="AV54" s="7" t="s">
        <v>23</v>
      </c>
      <c r="AW54" s="96" t="s">
        <v>23</v>
      </c>
      <c r="AX54" s="7" t="s">
        <v>23</v>
      </c>
      <c r="AY54" s="90" t="s">
        <v>23</v>
      </c>
      <c r="AZ54" s="105">
        <v>22.55</v>
      </c>
      <c r="BA54" s="70">
        <v>22.54</v>
      </c>
      <c r="BB54" s="71">
        <v>22.475000000000001</v>
      </c>
      <c r="BC54" s="71">
        <v>22.54</v>
      </c>
      <c r="BD54" s="71">
        <v>22.44</v>
      </c>
      <c r="BE54" s="71">
        <v>22.42</v>
      </c>
      <c r="BF54" s="50"/>
      <c r="BG54" s="7">
        <v>22.46</v>
      </c>
      <c r="BH54" s="96">
        <v>22.46</v>
      </c>
      <c r="BI54" s="7">
        <v>22.46</v>
      </c>
      <c r="BJ54" s="90">
        <v>22.45</v>
      </c>
      <c r="BK54" s="105">
        <v>22.47</v>
      </c>
      <c r="BL54" s="70">
        <v>22.407</v>
      </c>
      <c r="BM54" s="116">
        <v>60.648000000000003</v>
      </c>
      <c r="BN54" s="71">
        <v>22.86</v>
      </c>
      <c r="BO54" s="71">
        <v>22.84</v>
      </c>
      <c r="BP54" s="71">
        <v>22.744</v>
      </c>
      <c r="BQ54" s="71">
        <v>22.8</v>
      </c>
      <c r="BR54" s="50"/>
      <c r="BS54" s="71">
        <v>22.844999999999999</v>
      </c>
      <c r="BT54" s="71">
        <v>22.82</v>
      </c>
      <c r="BU54" s="71">
        <v>22.85</v>
      </c>
      <c r="BV54" s="71">
        <v>22.8</v>
      </c>
      <c r="BW54" s="71">
        <v>22.8</v>
      </c>
      <c r="BX54" s="71">
        <v>22.73</v>
      </c>
      <c r="BY54" s="116">
        <v>60.648000000000003</v>
      </c>
      <c r="BZ54" s="71">
        <v>22.72</v>
      </c>
      <c r="CA54" s="71">
        <v>22.66</v>
      </c>
      <c r="CB54" s="71">
        <v>22.68</v>
      </c>
      <c r="CC54" s="71">
        <v>22.68</v>
      </c>
      <c r="CD54" s="50"/>
      <c r="CE54" s="71">
        <v>22.94</v>
      </c>
      <c r="CF54" s="71">
        <v>22.914999999999999</v>
      </c>
      <c r="CG54" s="71">
        <v>22.95</v>
      </c>
      <c r="CH54" s="71">
        <v>22.89</v>
      </c>
      <c r="CI54" s="71">
        <v>22.9</v>
      </c>
      <c r="CJ54" s="71">
        <v>22.86</v>
      </c>
      <c r="CK54" s="71">
        <v>22.9</v>
      </c>
      <c r="CL54" s="71">
        <v>22.82</v>
      </c>
      <c r="CM54" s="71">
        <v>22.88</v>
      </c>
      <c r="CN54" s="71">
        <v>22.83</v>
      </c>
      <c r="CO54" s="116">
        <v>60.648000000000003</v>
      </c>
      <c r="CP54" s="50"/>
      <c r="CQ54" s="71">
        <v>22.86</v>
      </c>
      <c r="CR54" s="71">
        <v>22.84</v>
      </c>
      <c r="CS54" s="71">
        <v>22.86</v>
      </c>
      <c r="CT54" s="71">
        <v>22.8</v>
      </c>
      <c r="CU54" s="71">
        <v>22.8</v>
      </c>
      <c r="CV54" s="71">
        <v>22.84</v>
      </c>
      <c r="CW54" s="71">
        <v>22.83</v>
      </c>
      <c r="CX54" s="71">
        <v>22.74</v>
      </c>
      <c r="CY54" s="71">
        <v>22.78</v>
      </c>
      <c r="CZ54" s="71">
        <v>22.75</v>
      </c>
      <c r="DA54" s="50"/>
      <c r="DB54" s="71">
        <v>22.68</v>
      </c>
      <c r="DC54" s="71">
        <v>22.68</v>
      </c>
      <c r="DD54" s="71">
        <v>22.64</v>
      </c>
      <c r="DE54" s="71">
        <v>22.63</v>
      </c>
      <c r="DF54" s="71">
        <v>22.59</v>
      </c>
      <c r="DG54" s="71">
        <v>22.51</v>
      </c>
      <c r="DH54" s="71">
        <v>22.51</v>
      </c>
      <c r="DI54" s="71">
        <v>22.49</v>
      </c>
      <c r="DJ54" s="71">
        <v>22.55</v>
      </c>
      <c r="DK54" s="71">
        <v>22.45</v>
      </c>
      <c r="DL54" s="50"/>
      <c r="DM54" s="116">
        <v>60.648000000000003</v>
      </c>
      <c r="DN54" s="71">
        <v>22.57</v>
      </c>
      <c r="DO54" s="71">
        <v>22.585000000000001</v>
      </c>
      <c r="DP54" s="71">
        <v>22.55</v>
      </c>
      <c r="DQ54" s="71">
        <v>22.53</v>
      </c>
      <c r="DR54" s="71">
        <v>22.53</v>
      </c>
      <c r="DS54" s="71"/>
      <c r="DT54" s="71">
        <v>22.5</v>
      </c>
      <c r="DU54" s="71">
        <v>22.53</v>
      </c>
      <c r="DV54" s="71">
        <v>22.5</v>
      </c>
      <c r="DW54" s="71"/>
      <c r="DX54" s="50"/>
      <c r="DY54" s="71">
        <v>22.51</v>
      </c>
      <c r="DZ54" s="71"/>
      <c r="EA54" s="71">
        <v>22.48</v>
      </c>
      <c r="EB54" s="71"/>
      <c r="EC54" s="71">
        <v>22.5</v>
      </c>
      <c r="ED54" s="71">
        <v>22.58</v>
      </c>
      <c r="EE54" s="71">
        <v>22.54</v>
      </c>
      <c r="EF54" s="71">
        <v>22.65</v>
      </c>
      <c r="EG54" s="71">
        <v>22.64</v>
      </c>
      <c r="EH54" s="71">
        <v>22.63</v>
      </c>
      <c r="EI54" s="50"/>
      <c r="EJ54" s="116">
        <v>60.648000000000003</v>
      </c>
      <c r="EK54" s="71">
        <v>22.65</v>
      </c>
      <c r="EL54" s="71"/>
      <c r="EM54" s="71">
        <v>22.68</v>
      </c>
      <c r="EN54" s="71"/>
      <c r="EO54" s="71">
        <v>22.7</v>
      </c>
      <c r="EP54" s="71"/>
      <c r="EQ54" s="71">
        <v>22.67</v>
      </c>
      <c r="ER54" s="71"/>
      <c r="ES54" s="84">
        <v>22.74</v>
      </c>
      <c r="ET54" s="71"/>
      <c r="EU54" s="50"/>
      <c r="EV54" s="71">
        <v>22.74</v>
      </c>
      <c r="EW54" s="71"/>
      <c r="EX54" s="71">
        <v>22.72</v>
      </c>
      <c r="EY54" s="71"/>
      <c r="EZ54" s="71">
        <v>22.74</v>
      </c>
      <c r="FA54" s="71"/>
      <c r="FB54" s="71">
        <v>22.72</v>
      </c>
      <c r="FC54" s="71"/>
      <c r="FD54" s="71">
        <v>22.75</v>
      </c>
      <c r="FE54" s="71"/>
      <c r="FF54" s="50"/>
      <c r="FG54" s="116">
        <v>60.648000000000003</v>
      </c>
      <c r="FH54" s="71">
        <v>22.81</v>
      </c>
      <c r="FI54" s="71">
        <v>22.81</v>
      </c>
      <c r="FJ54" s="71">
        <v>22.79</v>
      </c>
      <c r="FK54" s="71"/>
      <c r="FL54" s="71">
        <v>22.78</v>
      </c>
      <c r="FM54" s="71">
        <v>22.83</v>
      </c>
      <c r="FN54" s="71">
        <v>22.87</v>
      </c>
      <c r="FO54" s="71">
        <v>22.87</v>
      </c>
      <c r="FP54" s="71"/>
      <c r="FQ54" s="71">
        <v>22.91</v>
      </c>
      <c r="FR54" s="50"/>
      <c r="FS54" s="116">
        <v>60.648000000000003</v>
      </c>
      <c r="FT54" s="137">
        <v>22.9</v>
      </c>
      <c r="FU54" s="137"/>
      <c r="FV54" s="137">
        <v>22.9</v>
      </c>
      <c r="FW54" s="137"/>
      <c r="FX54" s="137">
        <v>22.9</v>
      </c>
      <c r="FY54" s="137"/>
      <c r="FZ54" s="137">
        <v>22.9</v>
      </c>
      <c r="GA54" s="137"/>
      <c r="GB54" s="137">
        <v>22.9</v>
      </c>
      <c r="GC54" s="137"/>
      <c r="GD54" s="50"/>
      <c r="GE54" s="116">
        <v>60.648000000000003</v>
      </c>
      <c r="GF54" s="137">
        <v>22.93</v>
      </c>
      <c r="GG54" s="137"/>
      <c r="GH54" s="137">
        <v>22.91</v>
      </c>
      <c r="GI54" s="137"/>
      <c r="GJ54" s="137">
        <v>22.88</v>
      </c>
      <c r="GK54" s="137"/>
      <c r="GL54" s="137">
        <v>22.83</v>
      </c>
      <c r="GM54" s="137"/>
      <c r="GN54" s="137">
        <v>22.84</v>
      </c>
      <c r="GO54" s="137"/>
      <c r="GP54" s="50"/>
      <c r="GQ54" s="116">
        <v>60.648000000000003</v>
      </c>
      <c r="GR54" s="137">
        <v>22.9</v>
      </c>
      <c r="GS54" s="137"/>
      <c r="GT54" s="137">
        <v>22.91</v>
      </c>
      <c r="GU54" s="137"/>
      <c r="GV54" s="137">
        <v>22.93</v>
      </c>
      <c r="GW54" s="137"/>
      <c r="GX54" s="137">
        <v>22.92</v>
      </c>
      <c r="GY54" s="137"/>
      <c r="GZ54" s="137">
        <v>22.93</v>
      </c>
      <c r="HA54" s="137"/>
      <c r="HB54" s="50"/>
      <c r="HC54" s="116">
        <v>60.648000000000003</v>
      </c>
      <c r="HD54" s="137">
        <v>22.92</v>
      </c>
      <c r="HE54" s="137"/>
      <c r="HF54" s="137">
        <v>22.93</v>
      </c>
      <c r="HG54" s="137"/>
      <c r="HH54" s="137">
        <v>22.93</v>
      </c>
      <c r="HI54" s="137"/>
      <c r="HJ54" s="137"/>
      <c r="HK54" s="137"/>
      <c r="HL54" s="137"/>
      <c r="HM54" s="137"/>
      <c r="HN54" s="50"/>
    </row>
    <row r="55" spans="1:222" x14ac:dyDescent="0.35">
      <c r="A55" s="146"/>
      <c r="B55" s="20" t="s">
        <v>38</v>
      </c>
      <c r="C55" s="73" t="s">
        <v>64</v>
      </c>
      <c r="D55" s="154"/>
      <c r="E55" s="41">
        <v>37.344999999999999</v>
      </c>
      <c r="F55" s="42"/>
      <c r="G55" s="42">
        <v>37.520000000000003</v>
      </c>
      <c r="H55" s="42">
        <v>37.47</v>
      </c>
      <c r="I55" s="43">
        <f>B54-I54</f>
        <v>37.450000000000003</v>
      </c>
      <c r="J55" s="21">
        <f>AVERAGE(E55:I55)</f>
        <v>37.446250000000006</v>
      </c>
      <c r="K55" s="41">
        <f>B54-K54</f>
        <v>37.5</v>
      </c>
      <c r="L55" s="42">
        <f>B54-L54</f>
        <v>37.51</v>
      </c>
      <c r="M55" s="42">
        <f>B54-M54</f>
        <v>37.489999999999995</v>
      </c>
      <c r="N55" s="42">
        <f>B54-N54</f>
        <v>37.489999999999995</v>
      </c>
      <c r="O55" s="42">
        <f>B54-O54</f>
        <v>37.5</v>
      </c>
      <c r="P55" s="21">
        <f>AVERAGE(K55:O55)</f>
        <v>37.497999999999998</v>
      </c>
      <c r="Q55" s="41">
        <f>B54-Q54</f>
        <v>37.549999999999997</v>
      </c>
      <c r="R55" s="42">
        <f>B54-R54</f>
        <v>37.51</v>
      </c>
      <c r="S55" s="42">
        <f>B54-S54</f>
        <v>37.47</v>
      </c>
      <c r="T55" s="42">
        <f>B54-T54</f>
        <v>37.459999999999994</v>
      </c>
      <c r="U55" s="42">
        <f>B54-U54</f>
        <v>37.47</v>
      </c>
      <c r="V55" s="21">
        <f>AVERAGE(Q55:U55)</f>
        <v>37.492000000000004</v>
      </c>
      <c r="W55" s="41">
        <f>B54-W54</f>
        <v>37.54</v>
      </c>
      <c r="X55" s="42">
        <f>B54-X54</f>
        <v>37.459999999999994</v>
      </c>
      <c r="Y55" s="42">
        <f>B54-Y54</f>
        <v>37.51</v>
      </c>
      <c r="Z55" s="42">
        <f>B54-Z54</f>
        <v>37.53</v>
      </c>
      <c r="AA55" s="42">
        <f>B54-AA54</f>
        <v>37.53</v>
      </c>
      <c r="AB55" s="21">
        <f>AVERAGE(W55:AA55)</f>
        <v>37.513999999999996</v>
      </c>
      <c r="AC55" s="42">
        <f>B54-AC54</f>
        <v>37.519999999999996</v>
      </c>
      <c r="AD55" s="42">
        <f>B54-AD54</f>
        <v>37.5</v>
      </c>
      <c r="AE55" s="42">
        <f>B54-AE54</f>
        <v>37.519999999999996</v>
      </c>
      <c r="AF55" s="42">
        <f>B54-AF54</f>
        <v>37.489999999999995</v>
      </c>
      <c r="AG55" s="42">
        <f>B54-AG54</f>
        <v>37.47</v>
      </c>
      <c r="AH55" s="42">
        <f>B54-AH54</f>
        <v>37.489999999999995</v>
      </c>
      <c r="AI55" s="42">
        <f>B54-AI54</f>
        <v>37.47</v>
      </c>
      <c r="AJ55" s="21">
        <f>AVERAGE(AC55:AI55)</f>
        <v>37.494285714285702</v>
      </c>
      <c r="AK55" s="42">
        <f>B54-AK54</f>
        <v>37.51</v>
      </c>
      <c r="AL55" s="42">
        <f>B54-AL54</f>
        <v>37.54</v>
      </c>
      <c r="AM55" s="42">
        <f>B54-AM54</f>
        <v>37.57</v>
      </c>
      <c r="AN55" s="42">
        <f>B54-AN54</f>
        <v>37.549999999999997</v>
      </c>
      <c r="AO55" s="42">
        <f>B54-AO54</f>
        <v>37.56</v>
      </c>
      <c r="AP55" s="42">
        <f>B54-AP54</f>
        <v>37.58</v>
      </c>
      <c r="AQ55" s="42">
        <f>B54-AQ54</f>
        <v>37.599999999999994</v>
      </c>
      <c r="AR55" s="42">
        <f>B54-AR54</f>
        <v>37.619999999999997</v>
      </c>
      <c r="AS55" s="42">
        <f>B54-AS54</f>
        <v>37.590000000000003</v>
      </c>
      <c r="AT55" s="42">
        <f>B54-AT54</f>
        <v>37.599999999999994</v>
      </c>
      <c r="AU55" s="21">
        <f>AVERAGE(AK55:AT55)</f>
        <v>37.572000000000003</v>
      </c>
      <c r="AV55" s="91"/>
      <c r="AW55" s="95"/>
      <c r="AX55" s="95"/>
      <c r="AY55" s="95"/>
      <c r="AZ55" s="41">
        <f>B54-AZ54</f>
        <v>37.67</v>
      </c>
      <c r="BA55" s="41">
        <f>B54-BA54</f>
        <v>37.68</v>
      </c>
      <c r="BB55" s="41">
        <f>B54-BB54</f>
        <v>37.744999999999997</v>
      </c>
      <c r="BC55" s="41">
        <f>B54-BC54</f>
        <v>37.68</v>
      </c>
      <c r="BD55" s="41">
        <f>B54-BD54</f>
        <v>37.78</v>
      </c>
      <c r="BE55" s="41">
        <f>B54-BE54</f>
        <v>37.799999999999997</v>
      </c>
      <c r="BF55" s="21">
        <f>AVERAGE(AV55:BE55)</f>
        <v>37.725833333333334</v>
      </c>
      <c r="BG55" s="101">
        <f>B54-BG54</f>
        <v>37.76</v>
      </c>
      <c r="BH55" s="101">
        <f>B54-BH54</f>
        <v>37.76</v>
      </c>
      <c r="BI55" s="101">
        <f>B54-BI54</f>
        <v>37.76</v>
      </c>
      <c r="BJ55" s="101">
        <f>B54-BJ54</f>
        <v>37.769999999999996</v>
      </c>
      <c r="BK55" s="101">
        <f>B54-BK54</f>
        <v>37.75</v>
      </c>
      <c r="BL55" s="101">
        <f>B54-BL54</f>
        <v>37.813000000000002</v>
      </c>
      <c r="BM55" s="111"/>
      <c r="BN55" s="101">
        <f>BM54-BN54</f>
        <v>37.788000000000004</v>
      </c>
      <c r="BO55" s="101">
        <f>BM54-BO54</f>
        <v>37.808000000000007</v>
      </c>
      <c r="BP55" s="101">
        <f>BM54-BP54</f>
        <v>37.904000000000003</v>
      </c>
      <c r="BQ55" s="101">
        <f>BM54-BQ54</f>
        <v>37.847999999999999</v>
      </c>
      <c r="BR55" s="21">
        <f>AVERAGE(BG55:BQ55)</f>
        <v>37.796100000000003</v>
      </c>
      <c r="BS55" s="101">
        <f>BM54-BS54</f>
        <v>37.803000000000004</v>
      </c>
      <c r="BT55" s="101">
        <f>BM54-BT54</f>
        <v>37.828000000000003</v>
      </c>
      <c r="BU55" s="101">
        <f>BM54-BU54</f>
        <v>37.798000000000002</v>
      </c>
      <c r="BV55" s="101">
        <f>BM54-BV54</f>
        <v>37.847999999999999</v>
      </c>
      <c r="BW55" s="101">
        <f>BM54-BW54</f>
        <v>37.847999999999999</v>
      </c>
      <c r="BX55" s="101">
        <f>BM54-BX54</f>
        <v>37.918000000000006</v>
      </c>
      <c r="BY55" s="111"/>
      <c r="BZ55" s="101">
        <f>BY54-BZ54</f>
        <v>37.928000000000004</v>
      </c>
      <c r="CA55" s="101">
        <f>BY54-CA54</f>
        <v>37.988</v>
      </c>
      <c r="CB55" s="101">
        <f>BY54-CB54</f>
        <v>37.968000000000004</v>
      </c>
      <c r="CC55" s="101">
        <f>BY54-CC54</f>
        <v>37.968000000000004</v>
      </c>
      <c r="CD55" s="21">
        <f>AVERAGE(BS55:CC55)</f>
        <v>37.889500000000005</v>
      </c>
      <c r="CE55" s="101">
        <f>BY54-CE54</f>
        <v>37.707999999999998</v>
      </c>
      <c r="CF55" s="101">
        <f>BY54-CF54</f>
        <v>37.733000000000004</v>
      </c>
      <c r="CG55" s="129">
        <f>BY54-CG54</f>
        <v>37.698000000000008</v>
      </c>
      <c r="CH55" s="101">
        <f>BY54-CH54</f>
        <v>37.758000000000003</v>
      </c>
      <c r="CI55" s="101">
        <f>BY54-CI54</f>
        <v>37.748000000000005</v>
      </c>
      <c r="CJ55" s="101">
        <f>BY54-CJ54</f>
        <v>37.788000000000004</v>
      </c>
      <c r="CK55" s="101">
        <f>BY54-CK54</f>
        <v>37.748000000000005</v>
      </c>
      <c r="CL55" s="101">
        <f>BY54-CL54</f>
        <v>37.828000000000003</v>
      </c>
      <c r="CM55" s="101">
        <f>CO54-CM54</f>
        <v>37.768000000000001</v>
      </c>
      <c r="CN55" s="101">
        <f>CO54-CN54</f>
        <v>37.818000000000005</v>
      </c>
      <c r="CO55" s="111"/>
      <c r="CP55" s="21">
        <f>AVERAGE(CE55:CN55)</f>
        <v>37.759500000000003</v>
      </c>
      <c r="CQ55" s="101">
        <f>CO54-CQ54</f>
        <v>37.788000000000004</v>
      </c>
      <c r="CR55" s="101">
        <f>CO54-CR54</f>
        <v>37.808000000000007</v>
      </c>
      <c r="CS55" s="129">
        <f>CO54-CS54</f>
        <v>37.788000000000004</v>
      </c>
      <c r="CT55" s="101">
        <f>CO54-CT54</f>
        <v>37.847999999999999</v>
      </c>
      <c r="CU55" s="101">
        <f>CO54-CU54</f>
        <v>37.847999999999999</v>
      </c>
      <c r="CV55" s="101">
        <f>CO54-CV54</f>
        <v>37.808000000000007</v>
      </c>
      <c r="CW55" s="101">
        <f>CO54-CW54</f>
        <v>37.818000000000005</v>
      </c>
      <c r="CX55" s="101">
        <f>CO54-CX54</f>
        <v>37.908000000000001</v>
      </c>
      <c r="CY55" s="101">
        <f>CO54-CY54</f>
        <v>37.868000000000002</v>
      </c>
      <c r="CZ55" s="101">
        <f>CO54-CZ54</f>
        <v>37.898000000000003</v>
      </c>
      <c r="DA55" s="21">
        <f>AVERAGE(CP55:CY55)</f>
        <v>37.824150000000003</v>
      </c>
      <c r="DB55" s="101">
        <f>CO54-DB54</f>
        <v>37.968000000000004</v>
      </c>
      <c r="DC55" s="101">
        <f>CO54-DC54</f>
        <v>37.968000000000004</v>
      </c>
      <c r="DD55" s="129">
        <f>CO54-DD54</f>
        <v>38.008000000000003</v>
      </c>
      <c r="DE55" s="101">
        <f>CO54-DE54</f>
        <v>38.018000000000001</v>
      </c>
      <c r="DF55" s="101">
        <f>CO54-DF54</f>
        <v>38.058000000000007</v>
      </c>
      <c r="DG55" s="101">
        <f>CO54-DG54</f>
        <v>38.138000000000005</v>
      </c>
      <c r="DH55" s="101">
        <f>CO54-DH54</f>
        <v>38.138000000000005</v>
      </c>
      <c r="DI55" s="101">
        <f>CO54-DI54</f>
        <v>38.158000000000001</v>
      </c>
      <c r="DJ55" s="101">
        <f>CO54-DJ54</f>
        <v>38.097999999999999</v>
      </c>
      <c r="DK55" s="101">
        <f>CO54-DK54</f>
        <v>38.198000000000008</v>
      </c>
      <c r="DL55" s="21">
        <f>AVERAGE(DB55:DK55)</f>
        <v>38.07500000000001</v>
      </c>
      <c r="DM55" s="111"/>
      <c r="DN55" s="101">
        <f>DM54-DN54</f>
        <v>38.078000000000003</v>
      </c>
      <c r="DO55" s="101">
        <f>DM54-DO54</f>
        <v>38.063000000000002</v>
      </c>
      <c r="DP55" s="129">
        <f>DM54-DP54</f>
        <v>38.097999999999999</v>
      </c>
      <c r="DQ55" s="101">
        <f>DM54-DQ54</f>
        <v>38.118000000000002</v>
      </c>
      <c r="DR55" s="101">
        <f>DM54-DR54</f>
        <v>38.118000000000002</v>
      </c>
      <c r="DS55" s="101"/>
      <c r="DT55" s="101">
        <f>DM54-DT54</f>
        <v>38.148000000000003</v>
      </c>
      <c r="DU55" s="101">
        <f>DM54-DU54</f>
        <v>38.118000000000002</v>
      </c>
      <c r="DV55" s="101">
        <f>DM54-DV54</f>
        <v>38.148000000000003</v>
      </c>
      <c r="DW55" s="101"/>
      <c r="DX55" s="21">
        <f>AVERAGE(DN55:DW55)</f>
        <v>38.111125000000001</v>
      </c>
      <c r="DY55" s="101">
        <f>DM54-DY54</f>
        <v>38.138000000000005</v>
      </c>
      <c r="DZ55" s="101"/>
      <c r="EA55" s="129">
        <f>DM54-EA54</f>
        <v>38.168000000000006</v>
      </c>
      <c r="EB55" s="101"/>
      <c r="EC55" s="101">
        <f>DM54-EC54</f>
        <v>38.148000000000003</v>
      </c>
      <c r="ED55" s="101">
        <f>DM54-ED54</f>
        <v>38.068000000000005</v>
      </c>
      <c r="EE55" s="101">
        <f>DM54-EE54</f>
        <v>38.108000000000004</v>
      </c>
      <c r="EF55" s="101">
        <f>EJ54-EF54</f>
        <v>37.998000000000005</v>
      </c>
      <c r="EG55" s="101">
        <f>EJ54-EG54</f>
        <v>38.008000000000003</v>
      </c>
      <c r="EH55" s="101">
        <f>EJ54-EH54</f>
        <v>38.018000000000001</v>
      </c>
      <c r="EI55" s="21">
        <f>AVERAGE(EC55:EH55,EA55,DY55)</f>
        <v>38.08175</v>
      </c>
      <c r="EJ55" s="111"/>
      <c r="EK55" s="101">
        <f>EJ54-EK54</f>
        <v>37.998000000000005</v>
      </c>
      <c r="EL55" s="101"/>
      <c r="EM55" s="129">
        <f>EJ54-EM54</f>
        <v>37.968000000000004</v>
      </c>
      <c r="EN55" s="101"/>
      <c r="EO55" s="101">
        <f>EJ54-EO54</f>
        <v>37.948000000000008</v>
      </c>
      <c r="EP55" s="101"/>
      <c r="EQ55" s="101">
        <f>EJ54-EQ54</f>
        <v>37.978000000000002</v>
      </c>
      <c r="ER55" s="101"/>
      <c r="ES55" s="101">
        <f>EJ54-ES54</f>
        <v>37.908000000000001</v>
      </c>
      <c r="ET55" s="101"/>
      <c r="EU55" s="21">
        <f>AVERAGE(ES55:ET55,EQ55,EO55,EM55,EK55)</f>
        <v>37.96</v>
      </c>
      <c r="EV55" s="101">
        <f>EJ54-EV54</f>
        <v>37.908000000000001</v>
      </c>
      <c r="EW55" s="101"/>
      <c r="EX55" s="129">
        <f>EJ54-EX54</f>
        <v>37.928000000000004</v>
      </c>
      <c r="EY55" s="101"/>
      <c r="EZ55" s="101">
        <f>EJ54-EZ54</f>
        <v>37.908000000000001</v>
      </c>
      <c r="FA55" s="101"/>
      <c r="FB55" s="101">
        <f>EJ54-FB54</f>
        <v>37.928000000000004</v>
      </c>
      <c r="FC55" s="101"/>
      <c r="FD55" s="101">
        <f>EJ54-FD54</f>
        <v>37.898000000000003</v>
      </c>
      <c r="FE55" s="101"/>
      <c r="FF55" s="21">
        <f>AVERAGE(FD55:FE55,EV55,EX55,EZ55,FB55,FD55)</f>
        <v>37.911333333333332</v>
      </c>
      <c r="FG55" s="111"/>
      <c r="FH55" s="101">
        <f>FG54-FH54</f>
        <v>37.838000000000008</v>
      </c>
      <c r="FI55" s="101">
        <f>FG54-FI54</f>
        <v>37.838000000000008</v>
      </c>
      <c r="FJ55" s="129">
        <f>FG54-FJ54</f>
        <v>37.858000000000004</v>
      </c>
      <c r="FK55" s="101"/>
      <c r="FL55" s="101">
        <f>FG54-FL54</f>
        <v>37.868000000000002</v>
      </c>
      <c r="FM55" s="101">
        <f>FG54-FM54</f>
        <v>37.818000000000005</v>
      </c>
      <c r="FN55" s="101">
        <f>FG54-FN54</f>
        <v>37.778000000000006</v>
      </c>
      <c r="FO55" s="101">
        <f>FG54-FO54</f>
        <v>37.778000000000006</v>
      </c>
      <c r="FP55" s="101"/>
      <c r="FQ55" s="101">
        <f>FG54-FQ54</f>
        <v>37.738</v>
      </c>
      <c r="FR55" s="21">
        <f>AVERAGE(FP55:FQ55,FH55,FJ55,FL55,FN55,FP55)</f>
        <v>37.81600000000001</v>
      </c>
      <c r="FS55" s="111"/>
      <c r="FT55" s="133">
        <f>FS54-FT54</f>
        <v>37.748000000000005</v>
      </c>
      <c r="FU55" s="133"/>
      <c r="FV55" s="133">
        <f>FS54-FV54</f>
        <v>37.748000000000005</v>
      </c>
      <c r="FW55" s="133"/>
      <c r="FX55" s="133">
        <f>FS54-FX54</f>
        <v>37.748000000000005</v>
      </c>
      <c r="FY55" s="133"/>
      <c r="FZ55" s="133">
        <f>FS54-FZ54</f>
        <v>37.748000000000005</v>
      </c>
      <c r="GA55" s="133"/>
      <c r="GB55" s="133">
        <f>FS54-GB54</f>
        <v>37.748000000000005</v>
      </c>
      <c r="GC55" s="133"/>
      <c r="GD55" s="21">
        <f>AVERAGE(GB55:GC55,FT55,FV55,FX55,FZ55,GB55)</f>
        <v>37.747999999999998</v>
      </c>
      <c r="GE55" s="111"/>
      <c r="GF55" s="133">
        <f>GE54-GF54</f>
        <v>37.718000000000004</v>
      </c>
      <c r="GG55" s="133"/>
      <c r="GH55" s="133">
        <f>GE54-GH54</f>
        <v>37.738</v>
      </c>
      <c r="GI55" s="133"/>
      <c r="GJ55" s="133">
        <f>GE54-GJ54</f>
        <v>37.768000000000001</v>
      </c>
      <c r="GK55" s="133"/>
      <c r="GL55" s="133">
        <f>GE54-GL54</f>
        <v>37.818000000000005</v>
      </c>
      <c r="GM55" s="133"/>
      <c r="GN55" s="133">
        <f>GE54-GN54</f>
        <v>37.808000000000007</v>
      </c>
      <c r="GO55" s="133"/>
      <c r="GP55" s="21">
        <f>AVERAGE(GN55:GO55,GF55,GH55,GJ55,GL55,GN55)</f>
        <v>37.776333333333334</v>
      </c>
      <c r="GQ55" s="111"/>
      <c r="GR55" s="133">
        <f>GQ54-GR54</f>
        <v>37.748000000000005</v>
      </c>
      <c r="GS55" s="133"/>
      <c r="GT55" s="133">
        <f>GQ54-GT54</f>
        <v>37.738</v>
      </c>
      <c r="GU55" s="133"/>
      <c r="GV55" s="133">
        <f>GQ54-GV54</f>
        <v>37.718000000000004</v>
      </c>
      <c r="GW55" s="133"/>
      <c r="GX55" s="133">
        <f>GQ54-GX54</f>
        <v>37.728000000000002</v>
      </c>
      <c r="GY55" s="133"/>
      <c r="GZ55" s="133">
        <f>GQ54-GZ54</f>
        <v>37.718000000000004</v>
      </c>
      <c r="HA55" s="133"/>
      <c r="HB55" s="21">
        <f>AVERAGE(GZ55:HA55,GR55,GT55,GV55,GX55,GZ55)</f>
        <v>37.728000000000009</v>
      </c>
      <c r="HC55" s="111"/>
      <c r="HD55" s="133">
        <f>HC54-HD54</f>
        <v>37.728000000000002</v>
      </c>
      <c r="HE55" s="133"/>
      <c r="HF55" s="133">
        <f>HC54-HF54</f>
        <v>37.718000000000004</v>
      </c>
      <c r="HG55" s="133"/>
      <c r="HH55" s="133">
        <f>HC54-HH54</f>
        <v>37.718000000000004</v>
      </c>
      <c r="HI55" s="133"/>
      <c r="HJ55" s="133"/>
      <c r="HK55" s="133"/>
      <c r="HL55" s="133"/>
      <c r="HM55" s="133"/>
      <c r="HN55" s="21">
        <f>AVERAGE(HL55:HM55,HD55,HF55,HH55,HJ55,HL55)</f>
        <v>37.721333333333334</v>
      </c>
    </row>
    <row r="56" spans="1:222" ht="15" thickBot="1" x14ac:dyDescent="0.4">
      <c r="A56" s="142"/>
      <c r="B56" s="45" t="s">
        <v>65</v>
      </c>
      <c r="C56" s="74" t="s">
        <v>42</v>
      </c>
      <c r="D56" s="155"/>
      <c r="E56" s="54"/>
      <c r="F56" s="51"/>
      <c r="G56" s="51"/>
      <c r="H56" s="51"/>
      <c r="I56" s="52"/>
      <c r="J56" s="72"/>
      <c r="K56" s="54"/>
      <c r="L56" s="51"/>
      <c r="M56" s="55">
        <v>41.82</v>
      </c>
      <c r="N56" s="55">
        <v>42.14</v>
      </c>
      <c r="O56" s="55">
        <v>42.12</v>
      </c>
      <c r="P56" s="56"/>
      <c r="Q56" s="57">
        <v>42.01</v>
      </c>
      <c r="R56" s="55">
        <v>42.17</v>
      </c>
      <c r="S56" s="55">
        <v>42.17</v>
      </c>
      <c r="T56" s="55">
        <v>42.18</v>
      </c>
      <c r="U56" s="55">
        <v>42.18</v>
      </c>
      <c r="V56" s="56"/>
      <c r="W56" s="57">
        <v>42.1</v>
      </c>
      <c r="X56" s="55">
        <v>42.06</v>
      </c>
      <c r="Y56" s="55">
        <v>42.1</v>
      </c>
      <c r="Z56" s="55">
        <v>42.05</v>
      </c>
      <c r="AA56" s="55">
        <v>42.05</v>
      </c>
      <c r="AB56" s="56"/>
      <c r="AC56" s="57">
        <v>42.03</v>
      </c>
      <c r="AD56" s="57">
        <v>42</v>
      </c>
      <c r="AE56" s="55">
        <v>42.02</v>
      </c>
      <c r="AF56" s="55">
        <v>42</v>
      </c>
      <c r="AG56" s="55" t="s">
        <v>23</v>
      </c>
      <c r="AH56" s="55">
        <v>42</v>
      </c>
      <c r="AI56" s="55" t="s">
        <v>23</v>
      </c>
      <c r="AJ56" s="56"/>
      <c r="AK56" s="57">
        <v>41.98</v>
      </c>
      <c r="AL56" s="55" t="s">
        <v>23</v>
      </c>
      <c r="AM56" s="57">
        <v>42</v>
      </c>
      <c r="AN56" s="55" t="s">
        <v>23</v>
      </c>
      <c r="AO56" s="55">
        <v>41.99</v>
      </c>
      <c r="AP56" s="55" t="s">
        <v>23</v>
      </c>
      <c r="AQ56" s="55">
        <v>41.96</v>
      </c>
      <c r="AR56" s="55" t="s">
        <v>23</v>
      </c>
      <c r="AS56" s="55">
        <v>42</v>
      </c>
      <c r="AT56" s="55" t="s">
        <v>23</v>
      </c>
      <c r="AU56" s="56"/>
      <c r="AV56" s="93"/>
      <c r="AW56" s="97"/>
      <c r="AX56" s="97"/>
      <c r="AY56" s="97"/>
      <c r="AZ56" s="57">
        <v>41.79</v>
      </c>
      <c r="BA56" s="57">
        <v>41.8</v>
      </c>
      <c r="BB56" s="55">
        <v>41.805</v>
      </c>
      <c r="BC56" s="55">
        <v>41.8</v>
      </c>
      <c r="BD56" s="55">
        <v>42</v>
      </c>
      <c r="BE56" s="55" t="s">
        <v>23</v>
      </c>
      <c r="BF56" s="56"/>
      <c r="BG56" s="93">
        <v>42</v>
      </c>
      <c r="BH56" s="92" t="s">
        <v>23</v>
      </c>
      <c r="BI56" s="97">
        <v>42</v>
      </c>
      <c r="BJ56" s="97" t="s">
        <v>23</v>
      </c>
      <c r="BK56" s="57">
        <v>42.005000000000003</v>
      </c>
      <c r="BL56" s="57" t="s">
        <v>23</v>
      </c>
      <c r="BM56" s="115"/>
      <c r="BN56" s="55">
        <v>42.44</v>
      </c>
      <c r="BO56" s="55" t="s">
        <v>23</v>
      </c>
      <c r="BP56" s="55">
        <v>42.42</v>
      </c>
      <c r="BQ56" s="55" t="s">
        <v>23</v>
      </c>
      <c r="BR56" s="56"/>
      <c r="BS56" s="55">
        <v>42.4</v>
      </c>
      <c r="BT56" s="55" t="s">
        <v>23</v>
      </c>
      <c r="BU56" s="55">
        <v>42.35</v>
      </c>
      <c r="BV56" s="55" t="s">
        <v>23</v>
      </c>
      <c r="BW56" s="55" t="s">
        <v>70</v>
      </c>
      <c r="BX56" s="55" t="s">
        <v>23</v>
      </c>
      <c r="BY56" s="115"/>
      <c r="BZ56" s="55">
        <v>42.41</v>
      </c>
      <c r="CA56" s="55" t="s">
        <v>23</v>
      </c>
      <c r="CB56" s="55">
        <v>42.36</v>
      </c>
      <c r="CC56" s="55" t="s">
        <v>23</v>
      </c>
      <c r="CD56" s="56"/>
      <c r="CE56" s="55">
        <v>42.4</v>
      </c>
      <c r="CF56" s="55" t="s">
        <v>23</v>
      </c>
      <c r="CG56" s="55">
        <v>42.4</v>
      </c>
      <c r="CH56" s="55" t="s">
        <v>23</v>
      </c>
      <c r="CI56" s="55">
        <v>42.36</v>
      </c>
      <c r="CJ56" s="55" t="s">
        <v>23</v>
      </c>
      <c r="CK56" s="55">
        <v>42.34</v>
      </c>
      <c r="CL56" s="55" t="s">
        <v>23</v>
      </c>
      <c r="CM56" s="55">
        <v>42.38</v>
      </c>
      <c r="CN56" s="55" t="s">
        <v>23</v>
      </c>
      <c r="CO56" s="115"/>
      <c r="CP56" s="56"/>
      <c r="CQ56" s="55">
        <v>42.34</v>
      </c>
      <c r="CR56" s="55" t="s">
        <v>23</v>
      </c>
      <c r="CS56" s="55">
        <v>42.38</v>
      </c>
      <c r="CT56" s="55" t="s">
        <v>23</v>
      </c>
      <c r="CU56" s="55">
        <v>42.35</v>
      </c>
      <c r="CV56" s="55" t="s">
        <v>23</v>
      </c>
      <c r="CW56" s="55">
        <v>42.35</v>
      </c>
      <c r="CX56" s="55" t="s">
        <v>23</v>
      </c>
      <c r="CY56" s="55">
        <v>42.33</v>
      </c>
      <c r="CZ56" s="55" t="s">
        <v>23</v>
      </c>
      <c r="DA56" s="56"/>
      <c r="DB56" s="55">
        <v>42.33</v>
      </c>
      <c r="DC56" s="55" t="s">
        <v>23</v>
      </c>
      <c r="DD56" s="55">
        <v>42.34</v>
      </c>
      <c r="DE56" s="55" t="s">
        <v>23</v>
      </c>
      <c r="DF56" s="55">
        <v>42.33</v>
      </c>
      <c r="DG56" s="55" t="s">
        <v>23</v>
      </c>
      <c r="DH56" s="55">
        <v>42.34</v>
      </c>
      <c r="DI56" s="55" t="s">
        <v>23</v>
      </c>
      <c r="DJ56" s="55">
        <v>42.32</v>
      </c>
      <c r="DK56" s="55" t="s">
        <v>23</v>
      </c>
      <c r="DL56" s="56"/>
      <c r="DM56" s="115"/>
      <c r="DN56" s="55">
        <v>42.31</v>
      </c>
      <c r="DO56" s="55" t="s">
        <v>23</v>
      </c>
      <c r="DP56" s="55">
        <v>42.34</v>
      </c>
      <c r="DQ56" s="55" t="s">
        <v>23</v>
      </c>
      <c r="DR56" s="55">
        <v>42.31</v>
      </c>
      <c r="DS56" s="55" t="s">
        <v>23</v>
      </c>
      <c r="DT56" s="55">
        <v>42.34</v>
      </c>
      <c r="DU56" s="55" t="s">
        <v>23</v>
      </c>
      <c r="DV56" s="55">
        <v>42.32</v>
      </c>
      <c r="DW56" s="55" t="s">
        <v>23</v>
      </c>
      <c r="DX56" s="56"/>
      <c r="DY56" s="55">
        <v>42.3</v>
      </c>
      <c r="DZ56" s="55" t="s">
        <v>23</v>
      </c>
      <c r="EA56" s="55">
        <v>42.31</v>
      </c>
      <c r="EB56" s="55" t="s">
        <v>23</v>
      </c>
      <c r="EC56" s="55" t="s">
        <v>23</v>
      </c>
      <c r="ED56" s="55" t="s">
        <v>23</v>
      </c>
      <c r="EE56" s="55" t="s">
        <v>23</v>
      </c>
      <c r="EF56" s="55" t="s">
        <v>23</v>
      </c>
      <c r="EG56" s="55" t="s">
        <v>23</v>
      </c>
      <c r="EH56" s="55" t="s">
        <v>23</v>
      </c>
      <c r="EI56" s="56"/>
      <c r="EJ56" s="115"/>
      <c r="EK56" s="55">
        <v>42.4</v>
      </c>
      <c r="EL56" s="55"/>
      <c r="EM56" s="55"/>
      <c r="EN56" s="55"/>
      <c r="EO56" s="55"/>
      <c r="EP56" s="55"/>
      <c r="EQ56" s="55"/>
      <c r="ER56" s="55"/>
      <c r="ES56" s="55"/>
      <c r="ET56" s="55"/>
      <c r="EU56" s="56"/>
      <c r="EV56" s="55">
        <v>42.35</v>
      </c>
      <c r="EW56" s="55"/>
      <c r="EX56" s="55"/>
      <c r="EY56" s="55"/>
      <c r="EZ56" s="55"/>
      <c r="FA56" s="55"/>
      <c r="FB56" s="55"/>
      <c r="FC56" s="55"/>
      <c r="FD56" s="55"/>
      <c r="FE56" s="55"/>
      <c r="FF56" s="56"/>
      <c r="FG56" s="115"/>
      <c r="FH56" s="55">
        <v>42.29</v>
      </c>
      <c r="FI56" s="55"/>
      <c r="FJ56" s="55"/>
      <c r="FK56" s="55"/>
      <c r="FL56" s="55"/>
      <c r="FM56" s="55"/>
      <c r="FN56" s="55"/>
      <c r="FO56" s="55"/>
      <c r="FP56" s="55"/>
      <c r="FQ56" s="55"/>
      <c r="FR56" s="56"/>
      <c r="FS56" s="115"/>
      <c r="FT56" s="134">
        <v>42.32</v>
      </c>
      <c r="FU56" s="134"/>
      <c r="FV56" s="134"/>
      <c r="FW56" s="134"/>
      <c r="FX56" s="134"/>
      <c r="FY56" s="134"/>
      <c r="FZ56" s="134"/>
      <c r="GA56" s="134"/>
      <c r="GB56" s="134"/>
      <c r="GC56" s="134"/>
      <c r="GD56" s="56"/>
      <c r="GE56" s="115"/>
      <c r="GF56" s="134">
        <v>42.32</v>
      </c>
      <c r="GG56" s="134"/>
      <c r="GH56" s="134"/>
      <c r="GI56" s="134"/>
      <c r="GJ56" s="134"/>
      <c r="GK56" s="134"/>
      <c r="GL56" s="134"/>
      <c r="GM56" s="134"/>
      <c r="GN56" s="134"/>
      <c r="GO56" s="134"/>
      <c r="GP56" s="56"/>
      <c r="GQ56" s="115"/>
      <c r="GR56" s="134">
        <v>42.31</v>
      </c>
      <c r="GS56" s="134"/>
      <c r="GT56" s="134"/>
      <c r="GU56" s="134"/>
      <c r="GV56" s="134"/>
      <c r="GW56" s="134"/>
      <c r="GX56" s="134"/>
      <c r="GY56" s="134"/>
      <c r="GZ56" s="134"/>
      <c r="HA56" s="134"/>
      <c r="HB56" s="56"/>
      <c r="HC56" s="115"/>
      <c r="HD56" s="134">
        <v>42.33</v>
      </c>
      <c r="HE56" s="134"/>
      <c r="HF56" s="134"/>
      <c r="HG56" s="134"/>
      <c r="HH56" s="134"/>
      <c r="HI56" s="134"/>
      <c r="HJ56" s="134"/>
      <c r="HK56" s="134"/>
      <c r="HL56" s="134"/>
      <c r="HM56" s="134"/>
      <c r="HN56" s="56"/>
    </row>
    <row r="57" spans="1:222" x14ac:dyDescent="0.35">
      <c r="A57" s="147" t="s">
        <v>66</v>
      </c>
      <c r="B57" s="34">
        <v>60.8</v>
      </c>
      <c r="C57" s="2" t="s">
        <v>67</v>
      </c>
      <c r="D57" s="153">
        <v>38.1</v>
      </c>
      <c r="E57" s="49">
        <v>23.29</v>
      </c>
      <c r="F57" s="46"/>
      <c r="G57" s="46">
        <v>23.25</v>
      </c>
      <c r="H57" s="46">
        <v>23.3</v>
      </c>
      <c r="I57" s="47">
        <v>23.23</v>
      </c>
      <c r="J57" s="48"/>
      <c r="K57" s="49">
        <v>22.65</v>
      </c>
      <c r="L57" s="46">
        <v>23.1</v>
      </c>
      <c r="M57" s="46">
        <v>23.2</v>
      </c>
      <c r="N57" s="46">
        <v>23.04</v>
      </c>
      <c r="O57" s="46">
        <v>23.23</v>
      </c>
      <c r="P57" s="50"/>
      <c r="Q57" s="70">
        <v>23.08</v>
      </c>
      <c r="R57" s="71">
        <v>23.07</v>
      </c>
      <c r="S57" s="71">
        <v>22.92</v>
      </c>
      <c r="T57" s="71">
        <v>22.92</v>
      </c>
      <c r="U57" s="71">
        <v>22.92</v>
      </c>
      <c r="V57" s="50"/>
      <c r="W57" s="70">
        <v>22.98</v>
      </c>
      <c r="X57" s="71">
        <v>23</v>
      </c>
      <c r="Y57" s="71">
        <v>23</v>
      </c>
      <c r="Z57" s="71">
        <v>23.01</v>
      </c>
      <c r="AA57" s="71">
        <v>22.99</v>
      </c>
      <c r="AB57" s="50"/>
      <c r="AC57" s="70">
        <v>22.94</v>
      </c>
      <c r="AD57" s="70">
        <v>22.9</v>
      </c>
      <c r="AE57" s="71">
        <v>23.14</v>
      </c>
      <c r="AF57" s="71">
        <v>23</v>
      </c>
      <c r="AG57" s="71">
        <v>23.02</v>
      </c>
      <c r="AH57" s="71">
        <v>23.23</v>
      </c>
      <c r="AI57" s="71">
        <v>23.25</v>
      </c>
      <c r="AJ57" s="50"/>
      <c r="AK57" s="70">
        <v>23.23</v>
      </c>
      <c r="AL57" s="70">
        <v>23.22</v>
      </c>
      <c r="AM57" s="70">
        <v>23.1</v>
      </c>
      <c r="AN57" s="70">
        <v>23.09</v>
      </c>
      <c r="AO57" s="71">
        <v>23.16</v>
      </c>
      <c r="AP57" s="71">
        <v>23.17</v>
      </c>
      <c r="AQ57" s="71">
        <v>23.12</v>
      </c>
      <c r="AR57" s="71">
        <v>23.13</v>
      </c>
      <c r="AS57" s="71">
        <v>23.15</v>
      </c>
      <c r="AT57" s="71">
        <v>23.14</v>
      </c>
      <c r="AU57" s="50"/>
      <c r="AV57" s="90" t="s">
        <v>23</v>
      </c>
      <c r="AW57" s="98" t="s">
        <v>23</v>
      </c>
      <c r="AX57" s="7" t="s">
        <v>23</v>
      </c>
      <c r="AY57" s="90" t="s">
        <v>23</v>
      </c>
      <c r="AZ57" s="105">
        <v>23.1</v>
      </c>
      <c r="BA57" s="70">
        <v>23.08</v>
      </c>
      <c r="BB57" s="71">
        <v>23.04</v>
      </c>
      <c r="BC57" s="71">
        <v>22.98</v>
      </c>
      <c r="BD57" s="71">
        <v>22.96</v>
      </c>
      <c r="BE57" s="71">
        <v>22.9</v>
      </c>
      <c r="BF57" s="50"/>
      <c r="BG57" s="90">
        <v>22.9</v>
      </c>
      <c r="BH57" s="98">
        <v>22.92</v>
      </c>
      <c r="BI57" s="7">
        <v>22.96</v>
      </c>
      <c r="BJ57" s="90">
        <v>22.44</v>
      </c>
      <c r="BK57" s="105">
        <v>22.484999999999999</v>
      </c>
      <c r="BL57" s="70">
        <v>22.291</v>
      </c>
      <c r="BM57" s="116">
        <v>61.134</v>
      </c>
      <c r="BN57" s="71">
        <v>22.86</v>
      </c>
      <c r="BO57" s="71">
        <v>22.855</v>
      </c>
      <c r="BP57" s="71">
        <v>23.08</v>
      </c>
      <c r="BQ57" s="71">
        <v>23.09</v>
      </c>
      <c r="BR57" s="50"/>
      <c r="BS57" s="71">
        <v>23.28</v>
      </c>
      <c r="BT57" s="71">
        <v>23.3</v>
      </c>
      <c r="BU57" s="71">
        <v>23.23</v>
      </c>
      <c r="BV57" s="71">
        <v>23.23</v>
      </c>
      <c r="BW57" s="71">
        <v>23.25</v>
      </c>
      <c r="BX57" s="71">
        <v>23.25</v>
      </c>
      <c r="BY57" s="116">
        <v>61.134</v>
      </c>
      <c r="BZ57" s="71">
        <v>23.2</v>
      </c>
      <c r="CA57" s="71">
        <v>23.15</v>
      </c>
      <c r="CB57" s="71">
        <v>23.13</v>
      </c>
      <c r="CC57" s="71">
        <v>23.13</v>
      </c>
      <c r="CD57" s="50"/>
      <c r="CE57" s="71">
        <v>23.23</v>
      </c>
      <c r="CF57" s="71">
        <v>23.245000000000001</v>
      </c>
      <c r="CG57" s="71">
        <v>23.25</v>
      </c>
      <c r="CH57" s="71">
        <v>23.27</v>
      </c>
      <c r="CI57" s="71">
        <v>23.34</v>
      </c>
      <c r="CJ57" s="71">
        <v>23.3</v>
      </c>
      <c r="CK57" s="71">
        <v>23.27</v>
      </c>
      <c r="CL57" s="71">
        <v>23.25</v>
      </c>
      <c r="CM57" s="71">
        <v>23.31</v>
      </c>
      <c r="CN57" s="71">
        <v>23.31</v>
      </c>
      <c r="CO57" s="116">
        <v>61.134</v>
      </c>
      <c r="CP57" s="50"/>
      <c r="CQ57" s="71">
        <v>23.37</v>
      </c>
      <c r="CR57" s="71">
        <v>23.33</v>
      </c>
      <c r="CS57" s="71">
        <v>23.31</v>
      </c>
      <c r="CT57" s="71">
        <v>23.29</v>
      </c>
      <c r="CU57" s="71">
        <v>23.3</v>
      </c>
      <c r="CV57" s="71">
        <v>23.32</v>
      </c>
      <c r="CW57" s="71">
        <v>23.3</v>
      </c>
      <c r="CX57" s="71">
        <v>23.26</v>
      </c>
      <c r="CY57" s="71">
        <v>23.28</v>
      </c>
      <c r="CZ57" s="71">
        <v>23.26</v>
      </c>
      <c r="DA57" s="50"/>
      <c r="DB57" s="71">
        <v>23.2</v>
      </c>
      <c r="DC57" s="71">
        <v>23.18</v>
      </c>
      <c r="DD57" s="71">
        <v>23.12</v>
      </c>
      <c r="DE57" s="71">
        <v>23.1</v>
      </c>
      <c r="DF57" s="71">
        <v>23.06</v>
      </c>
      <c r="DG57" s="71">
        <v>23.03</v>
      </c>
      <c r="DH57" s="71">
        <v>23.01</v>
      </c>
      <c r="DI57" s="71">
        <v>22.99</v>
      </c>
      <c r="DJ57" s="71">
        <v>23</v>
      </c>
      <c r="DK57" s="71">
        <v>23.01</v>
      </c>
      <c r="DL57" s="50"/>
      <c r="DM57" s="116">
        <v>61.134</v>
      </c>
      <c r="DN57" s="71">
        <v>23.02</v>
      </c>
      <c r="DO57" s="71">
        <v>23.03</v>
      </c>
      <c r="DP57" s="71">
        <v>23.055</v>
      </c>
      <c r="DQ57" s="71">
        <v>23.03</v>
      </c>
      <c r="DR57" s="71">
        <v>23.03</v>
      </c>
      <c r="DS57" s="71"/>
      <c r="DT57" s="71">
        <v>23</v>
      </c>
      <c r="DU57" s="71">
        <v>22.98</v>
      </c>
      <c r="DV57" s="71">
        <v>22.98</v>
      </c>
      <c r="DW57" s="71"/>
      <c r="DX57" s="50"/>
      <c r="DY57" s="71">
        <v>22.98</v>
      </c>
      <c r="DZ57" s="71"/>
      <c r="EA57" s="71">
        <v>22.98</v>
      </c>
      <c r="EB57" s="71"/>
      <c r="EC57" s="71">
        <v>22.97</v>
      </c>
      <c r="ED57" s="71">
        <v>22.96</v>
      </c>
      <c r="EE57" s="71">
        <v>22.97</v>
      </c>
      <c r="EF57" s="71">
        <v>23.02</v>
      </c>
      <c r="EG57" s="71">
        <v>23.01</v>
      </c>
      <c r="EH57" s="71">
        <v>23.02</v>
      </c>
      <c r="EI57" s="50"/>
      <c r="EJ57" s="116">
        <v>61.134</v>
      </c>
      <c r="EK57" s="71">
        <v>23.05</v>
      </c>
      <c r="EL57" s="71"/>
      <c r="EM57" s="71">
        <v>23.04</v>
      </c>
      <c r="EN57" s="71"/>
      <c r="EO57" s="71">
        <v>23.04</v>
      </c>
      <c r="EP57" s="71"/>
      <c r="EQ57" s="71">
        <v>23.06</v>
      </c>
      <c r="ER57" s="71"/>
      <c r="ES57" s="71">
        <v>23.11</v>
      </c>
      <c r="ET57" s="71"/>
      <c r="EU57" s="50"/>
      <c r="EV57" s="71">
        <v>23.1</v>
      </c>
      <c r="EW57" s="71"/>
      <c r="EX57" s="71">
        <v>23.1</v>
      </c>
      <c r="EY57" s="71"/>
      <c r="EZ57" s="71">
        <v>23.09</v>
      </c>
      <c r="FA57" s="71"/>
      <c r="FB57" s="71">
        <v>23.1</v>
      </c>
      <c r="FC57" s="71"/>
      <c r="FD57" s="71">
        <v>23.09</v>
      </c>
      <c r="FE57" s="71"/>
      <c r="FF57" s="50"/>
      <c r="FG57" s="116">
        <v>61.134</v>
      </c>
      <c r="FH57" s="71">
        <v>23.11</v>
      </c>
      <c r="FI57" s="71">
        <v>23.16</v>
      </c>
      <c r="FJ57" s="71">
        <v>23.18</v>
      </c>
      <c r="FK57" s="71"/>
      <c r="FL57" s="71">
        <v>23.18</v>
      </c>
      <c r="FM57" s="71">
        <v>23.2</v>
      </c>
      <c r="FN57" s="71">
        <v>23.21</v>
      </c>
      <c r="FO57" s="71">
        <v>23.24</v>
      </c>
      <c r="FP57" s="71"/>
      <c r="FQ57" s="71">
        <v>23.26</v>
      </c>
      <c r="FR57" s="50"/>
      <c r="FS57" s="116">
        <v>61.134</v>
      </c>
      <c r="FT57" s="137">
        <v>23.28</v>
      </c>
      <c r="FU57" s="137"/>
      <c r="FV57" s="137">
        <v>23.29</v>
      </c>
      <c r="FW57" s="137"/>
      <c r="FX57" s="137">
        <v>23.29</v>
      </c>
      <c r="FY57" s="137"/>
      <c r="FZ57" s="137">
        <v>23.29</v>
      </c>
      <c r="GA57" s="137"/>
      <c r="GB57" s="137">
        <v>23.3</v>
      </c>
      <c r="GC57" s="137"/>
      <c r="GD57" s="50"/>
      <c r="GE57" s="116">
        <v>61.134</v>
      </c>
      <c r="GF57" s="137">
        <v>23.31</v>
      </c>
      <c r="GG57" s="137"/>
      <c r="GH57" s="137">
        <v>23.3</v>
      </c>
      <c r="GI57" s="137"/>
      <c r="GJ57" s="137">
        <v>23.27</v>
      </c>
      <c r="GK57" s="137"/>
      <c r="GL57" s="137">
        <v>23.23</v>
      </c>
      <c r="GM57" s="137"/>
      <c r="GN57" s="137">
        <v>23.23</v>
      </c>
      <c r="GO57" s="137"/>
      <c r="GP57" s="50"/>
      <c r="GQ57" s="116">
        <v>61.134</v>
      </c>
      <c r="GR57" s="137">
        <v>23.23</v>
      </c>
      <c r="GS57" s="137"/>
      <c r="GT57" s="137">
        <v>23.29</v>
      </c>
      <c r="GU57" s="137"/>
      <c r="GV57" s="137">
        <v>23.3</v>
      </c>
      <c r="GW57" s="137"/>
      <c r="GX57" s="137">
        <v>23.32</v>
      </c>
      <c r="GY57" s="137"/>
      <c r="GZ57" s="137">
        <v>23.32</v>
      </c>
      <c r="HA57" s="137"/>
      <c r="HB57" s="50"/>
      <c r="HC57" s="116">
        <v>61.134</v>
      </c>
      <c r="HD57" s="137">
        <v>23.31</v>
      </c>
      <c r="HE57" s="137"/>
      <c r="HF57" s="137">
        <v>23.31</v>
      </c>
      <c r="HG57" s="137"/>
      <c r="HH57" s="137">
        <v>23.3</v>
      </c>
      <c r="HI57" s="137"/>
      <c r="HJ57" s="137"/>
      <c r="HK57" s="137"/>
      <c r="HL57" s="137"/>
      <c r="HM57" s="137"/>
      <c r="HN57" s="50"/>
    </row>
    <row r="58" spans="1:222" x14ac:dyDescent="0.35">
      <c r="A58" s="148"/>
      <c r="B58" s="35" t="s">
        <v>38</v>
      </c>
      <c r="C58" s="73" t="s">
        <v>68</v>
      </c>
      <c r="D58" s="154"/>
      <c r="E58" s="41">
        <v>37.51</v>
      </c>
      <c r="F58" s="42"/>
      <c r="G58" s="42">
        <v>37.549999999999997</v>
      </c>
      <c r="H58" s="42">
        <v>37.5</v>
      </c>
      <c r="I58" s="43">
        <f>B57-I57</f>
        <v>37.569999999999993</v>
      </c>
      <c r="J58" s="21">
        <f>AVERAGE(E58:I58)</f>
        <v>37.532499999999999</v>
      </c>
      <c r="K58" s="41">
        <f>B57-K57</f>
        <v>38.15</v>
      </c>
      <c r="L58" s="42">
        <f>B57-L57</f>
        <v>37.699999999999996</v>
      </c>
      <c r="M58" s="42">
        <f>B57-M57</f>
        <v>37.599999999999994</v>
      </c>
      <c r="N58" s="42">
        <f>B57-N57</f>
        <v>37.76</v>
      </c>
      <c r="O58" s="42">
        <f>B57-O57</f>
        <v>37.569999999999993</v>
      </c>
      <c r="P58" s="21">
        <f>AVERAGE(K58:O58)</f>
        <v>37.755999999999993</v>
      </c>
      <c r="Q58" s="41">
        <f>B57-Q57</f>
        <v>37.72</v>
      </c>
      <c r="R58" s="42">
        <f>B57-R57</f>
        <v>37.729999999999997</v>
      </c>
      <c r="S58" s="42">
        <f>B57-S57</f>
        <v>37.879999999999995</v>
      </c>
      <c r="T58" s="42">
        <f>B57-T57</f>
        <v>37.879999999999995</v>
      </c>
      <c r="U58" s="42">
        <f>B57-U57</f>
        <v>37.879999999999995</v>
      </c>
      <c r="V58" s="21">
        <f>AVERAGE(Q58:U58)</f>
        <v>37.817999999999998</v>
      </c>
      <c r="W58" s="41">
        <f>B57-W57</f>
        <v>37.819999999999993</v>
      </c>
      <c r="X58" s="42">
        <f>B57-X57</f>
        <v>37.799999999999997</v>
      </c>
      <c r="Y58" s="42">
        <f>B57-Y57</f>
        <v>37.799999999999997</v>
      </c>
      <c r="Z58" s="42">
        <f>B57-Z57</f>
        <v>37.789999999999992</v>
      </c>
      <c r="AA58" s="42">
        <f>B57-AA57</f>
        <v>37.81</v>
      </c>
      <c r="AB58" s="21">
        <f>AVERAGE(W58:AA58)</f>
        <v>37.803999999999995</v>
      </c>
      <c r="AC58" s="42">
        <f>B57-AC57</f>
        <v>37.86</v>
      </c>
      <c r="AD58" s="42">
        <f>B57-AD57</f>
        <v>37.9</v>
      </c>
      <c r="AE58" s="42">
        <f>B57-AE57</f>
        <v>37.659999999999997</v>
      </c>
      <c r="AF58" s="42">
        <f>B57-AF57</f>
        <v>37.799999999999997</v>
      </c>
      <c r="AG58" s="42">
        <f>B57-AG57</f>
        <v>37.78</v>
      </c>
      <c r="AH58" s="42">
        <f>B57-AH57</f>
        <v>37.569999999999993</v>
      </c>
      <c r="AI58" s="42">
        <f>B57-AI57</f>
        <v>37.549999999999997</v>
      </c>
      <c r="AJ58" s="21">
        <f>AVERAGE(AC58:AI58)</f>
        <v>37.731428571428566</v>
      </c>
      <c r="AK58" s="42">
        <f>B57-AK57</f>
        <v>37.569999999999993</v>
      </c>
      <c r="AL58" s="42">
        <f>B57-AL57</f>
        <v>37.58</v>
      </c>
      <c r="AM58" s="42">
        <f>B57-AM57</f>
        <v>37.699999999999996</v>
      </c>
      <c r="AN58" s="42">
        <f>B57-AN57</f>
        <v>37.709999999999994</v>
      </c>
      <c r="AO58" s="42">
        <f>B57-AO57</f>
        <v>37.64</v>
      </c>
      <c r="AP58" s="42">
        <f>B57-AP57</f>
        <v>37.629999999999995</v>
      </c>
      <c r="AQ58" s="42">
        <f>B57-AQ57</f>
        <v>37.679999999999993</v>
      </c>
      <c r="AR58" s="42">
        <f>B57-AR57</f>
        <v>37.67</v>
      </c>
      <c r="AS58" s="42">
        <f>B57-AS57</f>
        <v>37.65</v>
      </c>
      <c r="AT58" s="42">
        <f>B57-AT57</f>
        <v>37.659999999999997</v>
      </c>
      <c r="AU58" s="21">
        <f>AVERAGE(AK58:AT58)</f>
        <v>37.649000000000001</v>
      </c>
      <c r="AV58" s="91"/>
      <c r="AW58" s="95"/>
      <c r="AX58" s="95"/>
      <c r="AY58" s="95"/>
      <c r="AZ58" s="41">
        <f>B57-AZ57</f>
        <v>37.699999999999996</v>
      </c>
      <c r="BA58" s="41">
        <f>B57-BA57</f>
        <v>37.72</v>
      </c>
      <c r="BB58" s="41">
        <f>B57-BB57</f>
        <v>37.76</v>
      </c>
      <c r="BC58" s="41">
        <f>B57-BC57</f>
        <v>37.819999999999993</v>
      </c>
      <c r="BD58" s="41">
        <f>B57-BD57</f>
        <v>37.839999999999996</v>
      </c>
      <c r="BE58" s="41">
        <f>B57-BE57</f>
        <v>37.9</v>
      </c>
      <c r="BF58" s="21">
        <f>AVERAGE(AV58:BE58)</f>
        <v>37.79</v>
      </c>
      <c r="BG58" s="101">
        <f>B57-BG57</f>
        <v>37.9</v>
      </c>
      <c r="BH58" s="101">
        <f>B57-BH57</f>
        <v>37.879999999999995</v>
      </c>
      <c r="BI58" s="101">
        <f>B57-BI57</f>
        <v>37.839999999999996</v>
      </c>
      <c r="BJ58" s="101">
        <f>B57-BJ57</f>
        <v>38.36</v>
      </c>
      <c r="BK58" s="101">
        <f>B57-BK57</f>
        <v>38.314999999999998</v>
      </c>
      <c r="BL58" s="101">
        <f>B57-BL57</f>
        <v>38.509</v>
      </c>
      <c r="BM58" s="111"/>
      <c r="BN58" s="101">
        <f>BM57-BN57</f>
        <v>38.274000000000001</v>
      </c>
      <c r="BO58" s="101">
        <f>BM57-BO57</f>
        <v>38.278999999999996</v>
      </c>
      <c r="BP58" s="101">
        <f>BM57-BP57</f>
        <v>38.054000000000002</v>
      </c>
      <c r="BQ58" s="101">
        <f>BM57-BQ57</f>
        <v>38.043999999999997</v>
      </c>
      <c r="BR58" s="21">
        <f>AVERAGE(BG58:BQ58)</f>
        <v>38.145500000000006</v>
      </c>
      <c r="BS58" s="101">
        <f>BM57-BS57</f>
        <v>37.853999999999999</v>
      </c>
      <c r="BT58" s="101">
        <f>BM57-BT57</f>
        <v>37.834000000000003</v>
      </c>
      <c r="BU58" s="101">
        <f>BM57-BU57</f>
        <v>37.903999999999996</v>
      </c>
      <c r="BV58" s="101">
        <f>BM57-BV57</f>
        <v>37.903999999999996</v>
      </c>
      <c r="BW58" s="101">
        <f>BM57-BW57</f>
        <v>37.884</v>
      </c>
      <c r="BX58" s="101">
        <f>BM57-BX57</f>
        <v>37.884</v>
      </c>
      <c r="BY58" s="111"/>
      <c r="BZ58" s="101">
        <f>BY57-BZ57</f>
        <v>37.933999999999997</v>
      </c>
      <c r="CA58" s="101">
        <f>BY57-CA57</f>
        <v>37.984000000000002</v>
      </c>
      <c r="CB58" s="101">
        <f>BY57-CB57</f>
        <v>38.004000000000005</v>
      </c>
      <c r="CC58" s="101">
        <f>BY57-CC57</f>
        <v>38.004000000000005</v>
      </c>
      <c r="CD58" s="21">
        <f>AVERAGE(BS58:CC58)</f>
        <v>37.918999999999997</v>
      </c>
      <c r="CE58" s="101">
        <f>BY57-CE57</f>
        <v>37.903999999999996</v>
      </c>
      <c r="CF58" s="101">
        <f>BY57-CF57</f>
        <v>37.888999999999996</v>
      </c>
      <c r="CG58" s="129">
        <f>BY57-CG57</f>
        <v>37.884</v>
      </c>
      <c r="CH58" s="101">
        <f>BY57-CH57</f>
        <v>37.864000000000004</v>
      </c>
      <c r="CI58" s="101">
        <f>BY57-CI57</f>
        <v>37.793999999999997</v>
      </c>
      <c r="CJ58" s="101">
        <f>BY57-CJ57</f>
        <v>37.834000000000003</v>
      </c>
      <c r="CK58" s="101">
        <f>BY57-CK57</f>
        <v>37.864000000000004</v>
      </c>
      <c r="CL58" s="101">
        <f>BY57-CL57</f>
        <v>37.884</v>
      </c>
      <c r="CM58" s="101">
        <f>CO57-CM57</f>
        <v>37.823999999999998</v>
      </c>
      <c r="CN58" s="101">
        <f>CO57-CN57</f>
        <v>37.823999999999998</v>
      </c>
      <c r="CO58" s="111"/>
      <c r="CP58" s="21">
        <f>AVERAGE(CE58:CN58)</f>
        <v>37.856500000000004</v>
      </c>
      <c r="CQ58" s="101">
        <f>CO57-CQ57</f>
        <v>37.763999999999996</v>
      </c>
      <c r="CR58" s="101">
        <f>CO57-CR57</f>
        <v>37.804000000000002</v>
      </c>
      <c r="CS58" s="129">
        <f>CO57-CS57</f>
        <v>37.823999999999998</v>
      </c>
      <c r="CT58" s="101">
        <f>CO57-CT57</f>
        <v>37.844000000000001</v>
      </c>
      <c r="CU58" s="101">
        <f>CO57-CU57</f>
        <v>37.834000000000003</v>
      </c>
      <c r="CV58" s="101">
        <f>CO57-CV57</f>
        <v>37.814</v>
      </c>
      <c r="CW58" s="101">
        <f>CO57-CW57</f>
        <v>37.834000000000003</v>
      </c>
      <c r="CX58" s="101">
        <f>CO57-CX57</f>
        <v>37.873999999999995</v>
      </c>
      <c r="CY58" s="101">
        <f>CO57-CY57</f>
        <v>37.853999999999999</v>
      </c>
      <c r="CZ58" s="101">
        <f>CO57-CZ57</f>
        <v>37.873999999999995</v>
      </c>
      <c r="DA58" s="21">
        <f>AVERAGE(CP58:CY58)</f>
        <v>37.830249999999992</v>
      </c>
      <c r="DB58" s="101">
        <f>CO57-DB57</f>
        <v>37.933999999999997</v>
      </c>
      <c r="DC58" s="101">
        <f>CO57-DC57</f>
        <v>37.954000000000001</v>
      </c>
      <c r="DD58" s="129">
        <f>CO57-DD57</f>
        <v>38.013999999999996</v>
      </c>
      <c r="DE58" s="101">
        <f>CO57-DE57</f>
        <v>38.033999999999999</v>
      </c>
      <c r="DF58" s="101">
        <f>CO57-DF57</f>
        <v>38.073999999999998</v>
      </c>
      <c r="DG58" s="101">
        <f>CO57-DG57</f>
        <v>38.103999999999999</v>
      </c>
      <c r="DH58" s="101">
        <f>CO57-DH57</f>
        <v>38.123999999999995</v>
      </c>
      <c r="DI58" s="101">
        <f>CO57-DI57</f>
        <v>38.144000000000005</v>
      </c>
      <c r="DJ58" s="101">
        <f>CO57-DJ57</f>
        <v>38.134</v>
      </c>
      <c r="DK58" s="101">
        <f>CO57-DK57</f>
        <v>38.123999999999995</v>
      </c>
      <c r="DL58" s="21">
        <f>AVERAGE(DB58:DK58)</f>
        <v>38.064</v>
      </c>
      <c r="DM58" s="111"/>
      <c r="DN58" s="101">
        <f>DM57-DN57</f>
        <v>38.114000000000004</v>
      </c>
      <c r="DO58" s="101">
        <f>DM57-DO57</f>
        <v>38.103999999999999</v>
      </c>
      <c r="DP58" s="129">
        <f>DM57-DP57</f>
        <v>38.079000000000001</v>
      </c>
      <c r="DQ58" s="101">
        <f>DM57-DQ57</f>
        <v>38.103999999999999</v>
      </c>
      <c r="DR58" s="101">
        <f>DM57-DR57</f>
        <v>38.103999999999999</v>
      </c>
      <c r="DS58" s="101"/>
      <c r="DT58" s="101">
        <f>DM57-DT57</f>
        <v>38.134</v>
      </c>
      <c r="DU58" s="101">
        <f>DM57-DU57</f>
        <v>38.153999999999996</v>
      </c>
      <c r="DV58" s="101">
        <f>DM57-DV57</f>
        <v>38.153999999999996</v>
      </c>
      <c r="DW58" s="101"/>
      <c r="DX58" s="21">
        <f>AVERAGE(DN58:DW58)</f>
        <v>38.118375</v>
      </c>
      <c r="DY58" s="101">
        <f>DM57-DY57</f>
        <v>38.153999999999996</v>
      </c>
      <c r="DZ58" s="101"/>
      <c r="EA58" s="129">
        <f>DM57-EA57</f>
        <v>38.153999999999996</v>
      </c>
      <c r="EB58" s="101"/>
      <c r="EC58" s="101">
        <f>DM57-EC57</f>
        <v>38.164000000000001</v>
      </c>
      <c r="ED58" s="101">
        <f>DM57-ED57</f>
        <v>38.173999999999999</v>
      </c>
      <c r="EE58" s="101">
        <f>DM57-EE57</f>
        <v>38.164000000000001</v>
      </c>
      <c r="EF58" s="101">
        <f>EJ57-EF57</f>
        <v>38.114000000000004</v>
      </c>
      <c r="EG58" s="101">
        <f>EJ57-EG57</f>
        <v>38.123999999999995</v>
      </c>
      <c r="EH58" s="101">
        <f>EJ57-EH57</f>
        <v>38.114000000000004</v>
      </c>
      <c r="EI58" s="21">
        <f>AVERAGE(EC58:EH58,EA58,DY58)</f>
        <v>38.145249999999997</v>
      </c>
      <c r="EJ58" s="111"/>
      <c r="EK58" s="101">
        <f>EJ57-EK57</f>
        <v>38.084000000000003</v>
      </c>
      <c r="EL58" s="101"/>
      <c r="EM58" s="129">
        <f>EJ57-EM57</f>
        <v>38.094000000000001</v>
      </c>
      <c r="EN58" s="101"/>
      <c r="EO58" s="101">
        <f>EJ57-EO57</f>
        <v>38.094000000000001</v>
      </c>
      <c r="EP58" s="101"/>
      <c r="EQ58" s="101">
        <f>EJ57-EQ57</f>
        <v>38.073999999999998</v>
      </c>
      <c r="ER58" s="101"/>
      <c r="ES58" s="101">
        <f>EJ57-ES57</f>
        <v>38.024000000000001</v>
      </c>
      <c r="ET58" s="101"/>
      <c r="EU58" s="21">
        <f>AVERAGE(ES58:ET58,EQ58,EO58,EM58,EK58)</f>
        <v>38.073999999999998</v>
      </c>
      <c r="EV58" s="101">
        <f>EJ57-EV57</f>
        <v>38.033999999999999</v>
      </c>
      <c r="EW58" s="101"/>
      <c r="EX58" s="129">
        <f>EJ57-EX57</f>
        <v>38.033999999999999</v>
      </c>
      <c r="EY58" s="101"/>
      <c r="EZ58" s="101">
        <f>EJ57-EZ57</f>
        <v>38.043999999999997</v>
      </c>
      <c r="FA58" s="101"/>
      <c r="FB58" s="101">
        <f>EJ57-FB57</f>
        <v>38.033999999999999</v>
      </c>
      <c r="FC58" s="101"/>
      <c r="FD58" s="101">
        <f>EJ57-FD57</f>
        <v>38.043999999999997</v>
      </c>
      <c r="FE58" s="101"/>
      <c r="FF58" s="21">
        <f>AVERAGE(FD58:FE58,EV58,EX58,EZ58,FB58,FD58)</f>
        <v>38.038999999999994</v>
      </c>
      <c r="FG58" s="111"/>
      <c r="FH58" s="101">
        <f>FG57-FH57</f>
        <v>38.024000000000001</v>
      </c>
      <c r="FI58" s="101">
        <f>FG57-FI57</f>
        <v>37.974000000000004</v>
      </c>
      <c r="FJ58" s="129">
        <f>FG57-FJ57</f>
        <v>37.954000000000001</v>
      </c>
      <c r="FK58" s="101"/>
      <c r="FL58" s="101">
        <f>FG57-FL57</f>
        <v>37.954000000000001</v>
      </c>
      <c r="FM58" s="101">
        <f>FG57-FM57</f>
        <v>37.933999999999997</v>
      </c>
      <c r="FN58" s="101">
        <f>FG57-FN57</f>
        <v>37.923999999999999</v>
      </c>
      <c r="FO58" s="101">
        <f>FG57-FO57</f>
        <v>37.894000000000005</v>
      </c>
      <c r="FP58" s="101"/>
      <c r="FQ58" s="101">
        <f>FG57-FQ57</f>
        <v>37.873999999999995</v>
      </c>
      <c r="FR58" s="21">
        <f>AVERAGE(FP58:FQ58,FH58,FJ58,FL58,FN58,FP58)</f>
        <v>37.946000000000005</v>
      </c>
      <c r="FS58" s="111"/>
      <c r="FT58" s="133">
        <f>FS57-FT57</f>
        <v>37.853999999999999</v>
      </c>
      <c r="FU58" s="133"/>
      <c r="FV58" s="133">
        <f>FS57-FV57</f>
        <v>37.844000000000001</v>
      </c>
      <c r="FW58" s="133"/>
      <c r="FX58" s="133">
        <f>FS57-FX57</f>
        <v>37.844000000000001</v>
      </c>
      <c r="FY58" s="133"/>
      <c r="FZ58" s="133">
        <f>FS57-FZ57</f>
        <v>37.844000000000001</v>
      </c>
      <c r="GA58" s="133"/>
      <c r="GB58" s="133">
        <f>FS57-GB57</f>
        <v>37.834000000000003</v>
      </c>
      <c r="GC58" s="133"/>
      <c r="GD58" s="21">
        <f>AVERAGE(GB58:GC58,FT58,FV58,FX58,FZ58,GB58)</f>
        <v>37.842333333333336</v>
      </c>
      <c r="GE58" s="111"/>
      <c r="GF58" s="133">
        <f>GE57-GF57</f>
        <v>37.823999999999998</v>
      </c>
      <c r="GG58" s="133"/>
      <c r="GH58" s="133">
        <f>GE57-GH57</f>
        <v>37.834000000000003</v>
      </c>
      <c r="GI58" s="133"/>
      <c r="GJ58" s="133">
        <f>GE57-GJ57</f>
        <v>37.864000000000004</v>
      </c>
      <c r="GK58" s="133"/>
      <c r="GL58" s="133">
        <f>GE57-GL57</f>
        <v>37.903999999999996</v>
      </c>
      <c r="GM58" s="133"/>
      <c r="GN58" s="133">
        <f>GE57-GN57</f>
        <v>37.903999999999996</v>
      </c>
      <c r="GO58" s="133"/>
      <c r="GP58" s="21">
        <f>AVERAGE(GN58:GO58,GF58,GH58,GJ58,GL58,GN58)</f>
        <v>37.87233333333333</v>
      </c>
      <c r="GQ58" s="111"/>
      <c r="GR58" s="133">
        <f>GQ57-GR57</f>
        <v>37.903999999999996</v>
      </c>
      <c r="GS58" s="133"/>
      <c r="GT58" s="133">
        <f>GQ57-GT57</f>
        <v>37.844000000000001</v>
      </c>
      <c r="GU58" s="133"/>
      <c r="GV58" s="133">
        <f>GQ57-GV57</f>
        <v>37.834000000000003</v>
      </c>
      <c r="GW58" s="133"/>
      <c r="GX58" s="133">
        <f>GQ57-GX57</f>
        <v>37.814</v>
      </c>
      <c r="GY58" s="133"/>
      <c r="GZ58" s="133">
        <f>GQ57-GZ57</f>
        <v>37.814</v>
      </c>
      <c r="HA58" s="133"/>
      <c r="HB58" s="21">
        <f>AVERAGE(GZ58:HA58,GR58,GT58,GV58,GX58,GZ58)</f>
        <v>37.837333333333326</v>
      </c>
      <c r="HC58" s="111"/>
      <c r="HD58" s="133">
        <f>HC57-HD57</f>
        <v>37.823999999999998</v>
      </c>
      <c r="HE58" s="133"/>
      <c r="HF58" s="133">
        <f>HC57-HF57</f>
        <v>37.823999999999998</v>
      </c>
      <c r="HG58" s="133"/>
      <c r="HH58" s="133">
        <f>HC57-HH57</f>
        <v>37.834000000000003</v>
      </c>
      <c r="HI58" s="133"/>
      <c r="HJ58" s="133"/>
      <c r="HK58" s="133"/>
      <c r="HL58" s="133"/>
      <c r="HM58" s="133"/>
      <c r="HN58" s="21">
        <f>AVERAGE(HL58:HM58,HD58,HF58,HH58,HJ58,HL58)</f>
        <v>37.827333333333335</v>
      </c>
    </row>
    <row r="59" spans="1:222" ht="15" thickBot="1" x14ac:dyDescent="0.4">
      <c r="A59" s="148"/>
      <c r="B59" s="45" t="s">
        <v>69</v>
      </c>
      <c r="C59" s="74" t="s">
        <v>42</v>
      </c>
      <c r="D59" s="155"/>
      <c r="E59" s="54"/>
      <c r="F59" s="51"/>
      <c r="G59" s="51"/>
      <c r="H59" s="51"/>
      <c r="I59" s="52"/>
      <c r="J59" s="72"/>
      <c r="K59" s="51"/>
      <c r="L59" s="51"/>
      <c r="M59" s="55">
        <v>25.07</v>
      </c>
      <c r="N59" s="55">
        <v>25.1</v>
      </c>
      <c r="O59" s="55">
        <v>25.1</v>
      </c>
      <c r="P59" s="56"/>
      <c r="Q59" s="55">
        <v>25.11</v>
      </c>
      <c r="R59" s="55">
        <v>25.12</v>
      </c>
      <c r="S59" s="55">
        <v>25.15</v>
      </c>
      <c r="T59" s="55">
        <v>25.145</v>
      </c>
      <c r="U59" s="55">
        <v>25.14</v>
      </c>
      <c r="V59" s="56"/>
      <c r="W59" s="55">
        <v>25.2</v>
      </c>
      <c r="X59" s="55">
        <v>25.18</v>
      </c>
      <c r="Y59" s="55">
        <v>25.16</v>
      </c>
      <c r="Z59" s="55">
        <v>25.17</v>
      </c>
      <c r="AA59" s="55">
        <v>25.17</v>
      </c>
      <c r="AB59" s="56"/>
      <c r="AC59" s="55">
        <v>25.14</v>
      </c>
      <c r="AD59" s="55">
        <v>25.14</v>
      </c>
      <c r="AE59" s="55">
        <v>25.19</v>
      </c>
      <c r="AF59" s="55">
        <v>25.2</v>
      </c>
      <c r="AG59" s="55" t="s">
        <v>23</v>
      </c>
      <c r="AH59" s="55">
        <v>25.2</v>
      </c>
      <c r="AI59" s="55" t="s">
        <v>23</v>
      </c>
      <c r="AJ59" s="56"/>
      <c r="AK59" s="55">
        <v>25.21</v>
      </c>
      <c r="AL59" s="55" t="s">
        <v>23</v>
      </c>
      <c r="AM59" s="55">
        <v>25.19</v>
      </c>
      <c r="AN59" s="55" t="s">
        <v>23</v>
      </c>
      <c r="AO59" s="55">
        <v>25.2</v>
      </c>
      <c r="AP59" s="55" t="s">
        <v>23</v>
      </c>
      <c r="AQ59" s="55">
        <v>25.12</v>
      </c>
      <c r="AR59" s="55" t="s">
        <v>23</v>
      </c>
      <c r="AS59" s="55">
        <v>25.19</v>
      </c>
      <c r="AT59" s="55" t="s">
        <v>23</v>
      </c>
      <c r="AU59" s="56"/>
      <c r="AV59" s="92"/>
      <c r="AW59" s="97"/>
      <c r="AX59" s="97"/>
      <c r="AY59" s="97"/>
      <c r="AZ59" s="57">
        <v>25.16</v>
      </c>
      <c r="BA59" s="55">
        <v>25.02</v>
      </c>
      <c r="BB59" s="55">
        <v>25.03</v>
      </c>
      <c r="BC59" s="55">
        <v>25.04</v>
      </c>
      <c r="BD59" s="55">
        <v>25.25</v>
      </c>
      <c r="BE59" s="55" t="s">
        <v>23</v>
      </c>
      <c r="BF59" s="56"/>
      <c r="BG59" s="92">
        <v>25.25</v>
      </c>
      <c r="BH59" s="92" t="s">
        <v>23</v>
      </c>
      <c r="BI59" s="97">
        <v>25.25</v>
      </c>
      <c r="BJ59" s="97" t="s">
        <v>23</v>
      </c>
      <c r="BK59" s="57">
        <v>25.25</v>
      </c>
      <c r="BL59" s="55" t="s">
        <v>23</v>
      </c>
      <c r="BM59" s="112"/>
      <c r="BN59" s="55">
        <v>25.6</v>
      </c>
      <c r="BO59" s="55" t="s">
        <v>23</v>
      </c>
      <c r="BP59" s="55">
        <v>25.59</v>
      </c>
      <c r="BQ59" s="55" t="s">
        <v>23</v>
      </c>
      <c r="BR59" s="56"/>
      <c r="BS59" s="55">
        <v>25.59</v>
      </c>
      <c r="BT59" s="55" t="s">
        <v>23</v>
      </c>
      <c r="BU59" s="55">
        <v>25.63</v>
      </c>
      <c r="BV59" s="55" t="s">
        <v>23</v>
      </c>
      <c r="BW59" s="55">
        <v>25.62</v>
      </c>
      <c r="BX59" s="55" t="s">
        <v>23</v>
      </c>
      <c r="BY59" s="112"/>
      <c r="BZ59" s="55">
        <v>25.64</v>
      </c>
      <c r="CA59" s="55" t="s">
        <v>23</v>
      </c>
      <c r="CB59" s="55">
        <v>25.64</v>
      </c>
      <c r="CC59" s="55" t="s">
        <v>23</v>
      </c>
      <c r="CD59" s="56"/>
      <c r="CE59" s="55">
        <v>25.65</v>
      </c>
      <c r="CF59" s="55" t="s">
        <v>23</v>
      </c>
      <c r="CG59" s="55">
        <v>25.65</v>
      </c>
      <c r="CH59" s="55" t="s">
        <v>23</v>
      </c>
      <c r="CI59" s="55">
        <v>25.68</v>
      </c>
      <c r="CJ59" s="55" t="s">
        <v>23</v>
      </c>
      <c r="CK59" s="55">
        <v>25.7</v>
      </c>
      <c r="CL59" s="55" t="s">
        <v>23</v>
      </c>
      <c r="CM59" s="55">
        <v>25.71</v>
      </c>
      <c r="CN59" s="55" t="s">
        <v>23</v>
      </c>
      <c r="CO59" s="112"/>
      <c r="CP59" s="56"/>
      <c r="CQ59" s="55">
        <v>25.68</v>
      </c>
      <c r="CR59" s="55" t="s">
        <v>23</v>
      </c>
      <c r="CS59" s="55">
        <v>25.72</v>
      </c>
      <c r="CT59" s="55" t="s">
        <v>23</v>
      </c>
      <c r="CU59" s="55">
        <v>25.73</v>
      </c>
      <c r="CV59" s="55" t="s">
        <v>23</v>
      </c>
      <c r="CW59" s="55">
        <v>25.74</v>
      </c>
      <c r="CX59" s="55" t="s">
        <v>23</v>
      </c>
      <c r="CY59" s="55">
        <v>25.74</v>
      </c>
      <c r="CZ59" s="55" t="s">
        <v>23</v>
      </c>
      <c r="DA59" s="130"/>
      <c r="DB59" s="55">
        <v>25.75</v>
      </c>
      <c r="DC59" s="55" t="s">
        <v>23</v>
      </c>
      <c r="DD59" s="55">
        <v>25.76</v>
      </c>
      <c r="DE59" s="55" t="s">
        <v>23</v>
      </c>
      <c r="DF59" s="55">
        <v>25.78</v>
      </c>
      <c r="DG59" s="55" t="s">
        <v>23</v>
      </c>
      <c r="DH59" s="55">
        <v>25.77</v>
      </c>
      <c r="DI59" s="55" t="s">
        <v>23</v>
      </c>
      <c r="DJ59" s="55">
        <v>25.79</v>
      </c>
      <c r="DK59" s="55" t="s">
        <v>23</v>
      </c>
      <c r="DL59" s="130"/>
      <c r="DM59" s="112"/>
      <c r="DN59" s="55">
        <v>25.8</v>
      </c>
      <c r="DO59" s="55" t="s">
        <v>23</v>
      </c>
      <c r="DP59" s="55">
        <v>25.79</v>
      </c>
      <c r="DQ59" s="55" t="s">
        <v>23</v>
      </c>
      <c r="DR59" s="55">
        <v>25.8</v>
      </c>
      <c r="DS59" s="55" t="s">
        <v>23</v>
      </c>
      <c r="DT59" s="55">
        <v>25.81</v>
      </c>
      <c r="DU59" s="55" t="s">
        <v>23</v>
      </c>
      <c r="DV59" s="55">
        <v>28.82</v>
      </c>
      <c r="DW59" s="55" t="s">
        <v>23</v>
      </c>
      <c r="DX59" s="130"/>
      <c r="DY59" s="55">
        <v>25.81</v>
      </c>
      <c r="DZ59" s="55" t="s">
        <v>23</v>
      </c>
      <c r="EA59" s="55">
        <v>25.81</v>
      </c>
      <c r="EB59" s="55" t="s">
        <v>23</v>
      </c>
      <c r="EC59" s="55" t="s">
        <v>23</v>
      </c>
      <c r="ED59" s="55" t="s">
        <v>23</v>
      </c>
      <c r="EE59" s="55" t="s">
        <v>23</v>
      </c>
      <c r="EF59" s="55" t="s">
        <v>23</v>
      </c>
      <c r="EG59" s="55" t="s">
        <v>23</v>
      </c>
      <c r="EH59" s="55" t="s">
        <v>23</v>
      </c>
      <c r="EI59" s="130"/>
      <c r="EJ59" s="112"/>
      <c r="EK59" s="55">
        <v>25.71</v>
      </c>
      <c r="EL59" s="55"/>
      <c r="EM59" s="55"/>
      <c r="EN59" s="55"/>
      <c r="EO59" s="55"/>
      <c r="EP59" s="55"/>
      <c r="EQ59" s="55"/>
      <c r="ER59" s="55"/>
      <c r="ES59" s="55"/>
      <c r="ET59" s="55"/>
      <c r="EU59" s="130"/>
      <c r="EV59" s="55">
        <v>25.75</v>
      </c>
      <c r="EW59" s="55"/>
      <c r="EX59" s="55"/>
      <c r="EY59" s="55"/>
      <c r="EZ59" s="55"/>
      <c r="FA59" s="55"/>
      <c r="FB59" s="55"/>
      <c r="FC59" s="55"/>
      <c r="FD59" s="55"/>
      <c r="FE59" s="55"/>
      <c r="FF59" s="130"/>
      <c r="FG59" s="112"/>
      <c r="FH59" s="55">
        <v>25.75</v>
      </c>
      <c r="FI59" s="55"/>
      <c r="FJ59" s="55"/>
      <c r="FK59" s="55"/>
      <c r="FL59" s="55"/>
      <c r="FM59" s="55"/>
      <c r="FN59" s="55"/>
      <c r="FO59" s="55"/>
      <c r="FP59" s="55"/>
      <c r="FQ59" s="55"/>
      <c r="FR59" s="130"/>
      <c r="FS59" s="112"/>
      <c r="FT59" s="134">
        <v>25.75</v>
      </c>
      <c r="FU59" s="134"/>
      <c r="FV59" s="134"/>
      <c r="FW59" s="134"/>
      <c r="FX59" s="134"/>
      <c r="FY59" s="134"/>
      <c r="FZ59" s="134"/>
      <c r="GA59" s="134"/>
      <c r="GB59" s="134"/>
      <c r="GC59" s="134"/>
      <c r="GD59" s="130"/>
      <c r="GE59" s="112"/>
      <c r="GF59" s="134">
        <v>25.75</v>
      </c>
      <c r="GG59" s="134"/>
      <c r="GH59" s="134"/>
      <c r="GI59" s="134"/>
      <c r="GJ59" s="134"/>
      <c r="GK59" s="134"/>
      <c r="GL59" s="134"/>
      <c r="GM59" s="134"/>
      <c r="GN59" s="134"/>
      <c r="GO59" s="134"/>
      <c r="GP59" s="130"/>
      <c r="GQ59" s="112"/>
      <c r="GR59" s="134">
        <v>25.75</v>
      </c>
      <c r="GS59" s="134"/>
      <c r="GT59" s="134"/>
      <c r="GU59" s="134"/>
      <c r="GV59" s="134"/>
      <c r="GW59" s="134"/>
      <c r="GX59" s="134"/>
      <c r="GY59" s="134"/>
      <c r="GZ59" s="134"/>
      <c r="HA59" s="134"/>
      <c r="HB59" s="130"/>
      <c r="HC59" s="112"/>
      <c r="HD59" s="134">
        <v>25.78</v>
      </c>
      <c r="HE59" s="134"/>
      <c r="HF59" s="134"/>
      <c r="HG59" s="134"/>
      <c r="HH59" s="134"/>
      <c r="HI59" s="134"/>
      <c r="HJ59" s="134"/>
      <c r="HK59" s="134"/>
      <c r="HL59" s="134"/>
      <c r="HM59" s="134"/>
      <c r="HN59" s="130"/>
    </row>
    <row r="60" spans="1:222" x14ac:dyDescent="0.35">
      <c r="J60" s="36">
        <f>AVERAGE(J34,J37,J40,J46,J49,J52,J55,J58)</f>
        <v>37.317708333333329</v>
      </c>
      <c r="P60" s="36">
        <f>AVERAGE(P34,P37,P40,P46,P49,P52,P55,P58)</f>
        <v>37.643374999999999</v>
      </c>
      <c r="V60" s="36">
        <f>AVERAGE(V34,V37,V40,V46,V49,V52,V55,V58)</f>
        <v>37.503625</v>
      </c>
      <c r="AB60" s="36">
        <f>AVERAGE(AB34,AB37,AB40,AB46,AB49,AB52,AB55,AB58)</f>
        <v>37.704749999999997</v>
      </c>
      <c r="AJ60" s="36">
        <f>AVERAGE(AJ34,AJ37,AJ40,AJ46,AJ49,AJ52,AJ55,AJ58)</f>
        <v>37.95232142857143</v>
      </c>
      <c r="AP60" s="87"/>
      <c r="AU60" s="36">
        <f>AVERAGE(AU34,AU37,AU40,AU46,AU49,AU52,AU55,AU58)</f>
        <v>37.745340972222223</v>
      </c>
      <c r="BF60" s="36">
        <f>AVERAGE(BF34,BF37,BF40,BF46,BF49,BF52,BF55,BF58)</f>
        <v>37.829125000000005</v>
      </c>
      <c r="BR60" s="36">
        <f>AVERAGE(BR34,BR37,BR40,BR46,BR49,BR52,BR55,BR58)</f>
        <v>37.918512500000006</v>
      </c>
      <c r="CD60" s="36">
        <f>AVERAGE(CD34,CD37,CD40,CD46,CD49,CD52,CD55,CD58)</f>
        <v>37.9453125</v>
      </c>
      <c r="CP60" s="36">
        <f>AVERAGE(CP34,CP37,CP40,CP46,CP49,CP52,CP55,CP58)</f>
        <v>37.845812499999994</v>
      </c>
      <c r="DA60" s="131">
        <f>AVERAGE(DA55,DA58,DA52,DA49,DA46,DA43,DA40,DA37,DA34)</f>
        <v>37.870427777777778</v>
      </c>
      <c r="DL60" s="131">
        <f>AVERAGE(DL58:DL59,DL34,DL37,DL40,DL43,DL46,DL49,DL52,DL55)</f>
        <v>38.101888888888894</v>
      </c>
      <c r="DX60" s="131">
        <f>AVERAGE(DX34,DX37,DX40,DX43,DX46,DX49,DX52,DX55,DX58)</f>
        <v>38.153347222222223</v>
      </c>
      <c r="EI60" s="131">
        <f>AVERAGE(EI34,EI37,EI40,EI43,EI46,EI49,EI51,EI51,EI52,EI55,EI58)</f>
        <v>38.182444444444442</v>
      </c>
      <c r="EU60" s="131">
        <f>AVERAGE(EU58:EU59,EU52,EU55,EU46,EU43,EU40,EU34)</f>
        <v>38.09657142857143</v>
      </c>
      <c r="FF60" s="131">
        <f>AVERAGE(FF58:FF59,FF55,FF51,FF52,FF49,FF46,FF43,FF40,FF34)</f>
        <v>38.082083333333337</v>
      </c>
      <c r="FR60" s="131">
        <f>AVERAGE(FR58:FR59,FR55,FR51,FR52,FR49,FR46,FR43,FR40,FR34)</f>
        <v>37.959428571428575</v>
      </c>
      <c r="FT60" s="138"/>
      <c r="FU60" s="138"/>
      <c r="FV60" s="138"/>
      <c r="FW60" s="138"/>
      <c r="FX60" s="138"/>
      <c r="FY60" s="138"/>
      <c r="FZ60" s="138"/>
      <c r="GA60" s="138"/>
      <c r="GB60" s="138"/>
      <c r="GC60" s="138"/>
      <c r="GD60" s="131">
        <f>AVERAGE(GD58:GD59,GD55,GD51,GD52,GD49,GD46,GD43,GD40,GD34)</f>
        <v>37.905208333333334</v>
      </c>
      <c r="GP60" s="131">
        <f>AVERAGE(GP58:GP59,GP55,GP51,GP52,GP49,GP46,GP43,GP40,GP34)</f>
        <v>37.946214285714291</v>
      </c>
      <c r="HB60" s="131">
        <f>AVERAGE(HB58:HB59,HB55,HB51,HB52,HB49,HB46,HB43,HB40,HB34)</f>
        <v>37.910476190476189</v>
      </c>
      <c r="HN60" s="131">
        <f>AVERAGE(HN58:HN59,HN55,HN51,HN52,HN49,HN46,HN43,HN40,HN34)</f>
        <v>37.892857142857146</v>
      </c>
    </row>
  </sheetData>
  <mergeCells count="123">
    <mergeCell ref="HD29:HE29"/>
    <mergeCell ref="HF29:HG29"/>
    <mergeCell ref="HH29:HI29"/>
    <mergeCell ref="HJ29:HK29"/>
    <mergeCell ref="HL29:HM29"/>
    <mergeCell ref="DN29:DO29"/>
    <mergeCell ref="DP29:DQ29"/>
    <mergeCell ref="CW29:CX29"/>
    <mergeCell ref="CY29:CZ29"/>
    <mergeCell ref="DH29:DI29"/>
    <mergeCell ref="DR29:DS29"/>
    <mergeCell ref="FX29:FY29"/>
    <mergeCell ref="FZ29:GA29"/>
    <mergeCell ref="GB29:GC29"/>
    <mergeCell ref="ES29:ET29"/>
    <mergeCell ref="DJ29:DK29"/>
    <mergeCell ref="DT29:DU29"/>
    <mergeCell ref="DV29:DW29"/>
    <mergeCell ref="FJ29:FK29"/>
    <mergeCell ref="FL29:FM29"/>
    <mergeCell ref="FN29:FO29"/>
    <mergeCell ref="EK29:EL29"/>
    <mergeCell ref="EM29:EN29"/>
    <mergeCell ref="DY29:DZ29"/>
    <mergeCell ref="CU29:CV29"/>
    <mergeCell ref="EE29:EF29"/>
    <mergeCell ref="FP29:FQ29"/>
    <mergeCell ref="EV29:EW29"/>
    <mergeCell ref="EX29:EY29"/>
    <mergeCell ref="EZ29:FA29"/>
    <mergeCell ref="FB29:FC29"/>
    <mergeCell ref="FD29:FE29"/>
    <mergeCell ref="BW29:BX29"/>
    <mergeCell ref="BZ29:CA29"/>
    <mergeCell ref="CB29:CC29"/>
    <mergeCell ref="EO29:EP29"/>
    <mergeCell ref="EQ29:ER29"/>
    <mergeCell ref="B3:B5"/>
    <mergeCell ref="A45:A47"/>
    <mergeCell ref="A19:A20"/>
    <mergeCell ref="A21:A22"/>
    <mergeCell ref="A23:A24"/>
    <mergeCell ref="A3:A6"/>
    <mergeCell ref="B23:B24"/>
    <mergeCell ref="A7:A8"/>
    <mergeCell ref="A9:A10"/>
    <mergeCell ref="A11:A12"/>
    <mergeCell ref="A13:A14"/>
    <mergeCell ref="A15:A16"/>
    <mergeCell ref="A17:A18"/>
    <mergeCell ref="B17:B18"/>
    <mergeCell ref="B7:B8"/>
    <mergeCell ref="B9:B10"/>
    <mergeCell ref="B11:B12"/>
    <mergeCell ref="B13:B14"/>
    <mergeCell ref="B19:B20"/>
    <mergeCell ref="A33:A35"/>
    <mergeCell ref="A54:A56"/>
    <mergeCell ref="A57:A59"/>
    <mergeCell ref="A29:A32"/>
    <mergeCell ref="B29:B31"/>
    <mergeCell ref="D48:D50"/>
    <mergeCell ref="D51:D53"/>
    <mergeCell ref="D54:D56"/>
    <mergeCell ref="D57:D59"/>
    <mergeCell ref="D33:D35"/>
    <mergeCell ref="D36:D38"/>
    <mergeCell ref="D39:D41"/>
    <mergeCell ref="D42:D44"/>
    <mergeCell ref="D45:D47"/>
    <mergeCell ref="A36:A38"/>
    <mergeCell ref="A39:A41"/>
    <mergeCell ref="A42:A44"/>
    <mergeCell ref="A48:A50"/>
    <mergeCell ref="A51:A53"/>
    <mergeCell ref="AM29:AN29"/>
    <mergeCell ref="AK29:AL29"/>
    <mergeCell ref="AH29:AI29"/>
    <mergeCell ref="B15:B16"/>
    <mergeCell ref="B21:B22"/>
    <mergeCell ref="A27:B27"/>
    <mergeCell ref="DB29:DC29"/>
    <mergeCell ref="DD29:DE29"/>
    <mergeCell ref="DF29:DG29"/>
    <mergeCell ref="AF29:AG29"/>
    <mergeCell ref="AO29:AP29"/>
    <mergeCell ref="AQ29:AR29"/>
    <mergeCell ref="AS29:AT29"/>
    <mergeCell ref="AV29:AW29"/>
    <mergeCell ref="AX29:AY29"/>
    <mergeCell ref="AZ29:BA29"/>
    <mergeCell ref="BB29:BC29"/>
    <mergeCell ref="BD29:BE29"/>
    <mergeCell ref="BS29:BT29"/>
    <mergeCell ref="BU29:BV29"/>
    <mergeCell ref="BG29:BH29"/>
    <mergeCell ref="CE29:CF29"/>
    <mergeCell ref="CG29:CH29"/>
    <mergeCell ref="CI29:CJ29"/>
    <mergeCell ref="BI29:BJ29"/>
    <mergeCell ref="BK29:BL29"/>
    <mergeCell ref="BN29:BO29"/>
    <mergeCell ref="GR29:GS29"/>
    <mergeCell ref="GT29:GU29"/>
    <mergeCell ref="GV29:GW29"/>
    <mergeCell ref="GX29:GY29"/>
    <mergeCell ref="GZ29:HA29"/>
    <mergeCell ref="GF29:GG29"/>
    <mergeCell ref="GH29:GI29"/>
    <mergeCell ref="GJ29:GK29"/>
    <mergeCell ref="GL29:GM29"/>
    <mergeCell ref="GN29:GO29"/>
    <mergeCell ref="EA29:EB29"/>
    <mergeCell ref="EC29:ED29"/>
    <mergeCell ref="EG29:EH29"/>
    <mergeCell ref="CK29:CL29"/>
    <mergeCell ref="CM29:CN29"/>
    <mergeCell ref="BP29:BQ29"/>
    <mergeCell ref="FH29:FI29"/>
    <mergeCell ref="FT29:FU29"/>
    <mergeCell ref="FV29:FW29"/>
    <mergeCell ref="CQ29:CR29"/>
    <mergeCell ref="CS29:CT29"/>
  </mergeCell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sk_x0020_Outcome xmlns="17f8c78d-ec0b-433a-a98c-816807b058e6">Enter Choice #1</Task_x0020_Outcome>
    <Actions xmlns="17f8c78d-ec0b-433a-a98c-816807b058e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C24AB9FF5D4E143996BB3C7D2929464" ma:contentTypeVersion="14" ma:contentTypeDescription="Create a new document." ma:contentTypeScope="" ma:versionID="73c9ee1c9ad0e7c13e5673682a06e015">
  <xsd:schema xmlns:xsd="http://www.w3.org/2001/XMLSchema" xmlns:xs="http://www.w3.org/2001/XMLSchema" xmlns:p="http://schemas.microsoft.com/office/2006/metadata/properties" xmlns:ns2="17f8c78d-ec0b-433a-a98c-816807b058e6" xmlns:ns3="4bcf5699-d3c4-4cc2-9017-c4743da1238a" targetNamespace="http://schemas.microsoft.com/office/2006/metadata/properties" ma:root="true" ma:fieldsID="10ccdaef5fa6d2875e0714dc7aa4a22d" ns2:_="" ns3:_="">
    <xsd:import namespace="17f8c78d-ec0b-433a-a98c-816807b058e6"/>
    <xsd:import namespace="4bcf5699-d3c4-4cc2-9017-c4743da1238a"/>
    <xsd:element name="properties">
      <xsd:complexType>
        <xsd:sequence>
          <xsd:element name="documentManagement">
            <xsd:complexType>
              <xsd:all>
                <xsd:element ref="ns2:Task_x0020_Outcome" minOccurs="0"/>
                <xsd:element ref="ns2:Actions" minOccurs="0"/>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f8c78d-ec0b-433a-a98c-816807b058e6" elementFormDefault="qualified">
    <xsd:import namespace="http://schemas.microsoft.com/office/2006/documentManagement/types"/>
    <xsd:import namespace="http://schemas.microsoft.com/office/infopath/2007/PartnerControls"/>
    <xsd:element name="Task_x0020_Outcome" ma:index="2" nillable="true" ma:displayName="Task Outcome" ma:default="Enter Choice #1" ma:internalName="Task_x0020_Outcome">
      <xsd:simpleType>
        <xsd:restriction base="dms:Unknown">
          <xsd:enumeration value="Enter Choice #1"/>
          <xsd:enumeration value="Enter Choice #2"/>
          <xsd:enumeration value="Enter Choice #3"/>
        </xsd:restriction>
      </xsd:simpleType>
    </xsd:element>
    <xsd:element name="Actions" ma:index="3" nillable="true" ma:displayName="Actions" ma:format="Dropdown" ma:internalName="Actions">
      <xsd:simpleType>
        <xsd:restriction base="dms:Text">
          <xsd:maxLength value="255"/>
        </xsd:restriction>
      </xsd:simpleType>
    </xsd:element>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ediaServiceDateTaken" ma:index="9" nillable="true" ma:displayName="MediaServiceDateTaken" ma:hidden="true" ma:internalName="MediaServiceDateTaken" ma:readOnly="true">
      <xsd:simpleType>
        <xsd:restriction base="dms:Text"/>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Location" ma:index="14" nillable="true" ma:displayName="Location" ma:internalName="MediaServiceLocatio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bcf5699-d3c4-4cc2-9017-c4743da1238a"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7FB2E4-E19C-428A-876C-1E01A7FFFE9B}">
  <ds:schemaRefs>
    <ds:schemaRef ds:uri="http://purl.org/dc/dcmitype/"/>
    <ds:schemaRef ds:uri="http://schemas.microsoft.com/office/infopath/2007/PartnerControls"/>
    <ds:schemaRef ds:uri="http://schemas.microsoft.com/office/2006/documentManagement/types"/>
    <ds:schemaRef ds:uri="http://schemas.microsoft.com/office/2006/metadata/properties"/>
    <ds:schemaRef ds:uri="4bcf5699-d3c4-4cc2-9017-c4743da1238a"/>
    <ds:schemaRef ds:uri="http://purl.org/dc/terms/"/>
    <ds:schemaRef ds:uri="17f8c78d-ec0b-433a-a98c-816807b058e6"/>
    <ds:schemaRef ds:uri="http://schemas.openxmlformats.org/package/2006/metadata/core-properties"/>
    <ds:schemaRef ds:uri="http://www.w3.org/XML/1998/namespace"/>
    <ds:schemaRef ds:uri="http://purl.org/dc/elements/1.1/"/>
  </ds:schemaRefs>
</ds:datastoreItem>
</file>

<file path=customXml/itemProps2.xml><?xml version="1.0" encoding="utf-8"?>
<ds:datastoreItem xmlns:ds="http://schemas.openxmlformats.org/officeDocument/2006/customXml" ds:itemID="{B29EBC77-E48C-42E7-941B-0A82FCDA0C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f8c78d-ec0b-433a-a98c-816807b058e6"/>
    <ds:schemaRef ds:uri="4bcf5699-d3c4-4cc2-9017-c4743da123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B11456-FCE6-4974-A8E1-75D020AC6B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Baseline Readings</vt:lpstr>
    </vt:vector>
  </TitlesOfParts>
  <Manager/>
  <Company>BAM Construct UK Ltd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Hanlon, Dave</dc:creator>
  <cp:keywords/>
  <dc:description/>
  <cp:lastModifiedBy>jchatfield</cp:lastModifiedBy>
  <cp:revision/>
  <dcterms:created xsi:type="dcterms:W3CDTF">2020-09-29T10:15:05Z</dcterms:created>
  <dcterms:modified xsi:type="dcterms:W3CDTF">2021-05-11T14:02:18Z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0x010100EC24AB9FF5D4E143996BB3C7D2929464</vt:lpwstr>
  </property>
</Properties>
</file>